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-Gangawata\Desktop\WEB UPDATE\WEB\"/>
    </mc:Choice>
  </mc:AlternateContent>
  <bookViews>
    <workbookView xWindow="0" yWindow="0" windowWidth="20325" windowHeight="9735" firstSheet="1" activeTab="12"/>
  </bookViews>
  <sheets>
    <sheet name="Sheet1" sheetId="1" state="hidden" r:id="rId1"/>
    <sheet name="." sheetId="2" r:id="rId2"/>
    <sheet name="2018.08.10" sheetId="3" state="hidden" r:id="rId3"/>
    <sheet name="208.08.17" sheetId="4" state="hidden" r:id="rId4"/>
    <sheet name="2018.08.24" sheetId="5" state="hidden" r:id="rId5"/>
    <sheet name="2018.08.31" sheetId="6" state="hidden" r:id="rId6"/>
    <sheet name="09 07" sheetId="7" state="hidden" r:id="rId7"/>
    <sheet name="09 17" sheetId="8" state="hidden" r:id="rId8"/>
    <sheet name="09 28" sheetId="9" state="hidden" r:id="rId9"/>
    <sheet name="10 05" sheetId="10" state="hidden" r:id="rId10"/>
    <sheet name="10 12" sheetId="11" state="hidden" r:id="rId11"/>
    <sheet name="10 19" sheetId="12" state="hidden" r:id="rId12"/>
    <sheet name="10 26" sheetId="13" r:id="rId13"/>
  </sheets>
  <definedNames>
    <definedName name="_xlnm.Print_Area" localSheetId="3">'208.08.17'!$A$1:$O$24</definedName>
  </definedNames>
  <calcPr calcId="152511"/>
</workbook>
</file>

<file path=xl/calcChain.xml><?xml version="1.0" encoding="utf-8"?>
<calcChain xmlns="http://schemas.openxmlformats.org/spreadsheetml/2006/main">
  <c r="E37" i="13" l="1"/>
  <c r="F37" i="13"/>
  <c r="G37" i="13"/>
  <c r="H37" i="13"/>
  <c r="I37" i="13"/>
  <c r="J37" i="13"/>
  <c r="K37" i="13"/>
  <c r="L37" i="13"/>
  <c r="M37" i="13"/>
  <c r="D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37" i="13" l="1"/>
  <c r="E37" i="12"/>
  <c r="F37" i="12"/>
  <c r="G37" i="12"/>
  <c r="H37" i="12"/>
  <c r="I37" i="12"/>
  <c r="J37" i="12"/>
  <c r="K37" i="12"/>
  <c r="L37" i="12"/>
  <c r="M37" i="12"/>
  <c r="D37" i="12"/>
  <c r="N31" i="12" l="1"/>
  <c r="N32" i="12"/>
  <c r="N33" i="12"/>
  <c r="N34" i="12"/>
  <c r="N35" i="12"/>
  <c r="N36" i="12"/>
  <c r="N25" i="12"/>
  <c r="N26" i="12"/>
  <c r="N27" i="12"/>
  <c r="N28" i="12"/>
  <c r="N29" i="12"/>
  <c r="N30" i="12"/>
  <c r="N24" i="12" l="1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37" i="12" l="1"/>
  <c r="E37" i="11"/>
  <c r="F37" i="11"/>
  <c r="G37" i="11"/>
  <c r="H37" i="11"/>
  <c r="I37" i="11"/>
  <c r="J37" i="11"/>
  <c r="K37" i="11"/>
  <c r="D37" i="11"/>
  <c r="N19" i="11"/>
  <c r="N20" i="11"/>
  <c r="L37" i="11" l="1"/>
  <c r="M37" i="11"/>
  <c r="N27" i="11" l="1"/>
  <c r="N26" i="11"/>
  <c r="N25" i="11"/>
  <c r="N24" i="11"/>
  <c r="N23" i="11"/>
  <c r="N22" i="11"/>
  <c r="N21" i="11"/>
  <c r="N18" i="11"/>
  <c r="N17" i="11"/>
  <c r="N16" i="11"/>
  <c r="N15" i="11"/>
  <c r="N14" i="11"/>
  <c r="N13" i="11"/>
  <c r="N12" i="11"/>
  <c r="N11" i="11"/>
  <c r="N10" i="11"/>
  <c r="N9" i="11"/>
  <c r="N8" i="11"/>
  <c r="N37" i="11" l="1"/>
  <c r="E36" i="10"/>
  <c r="F36" i="10"/>
  <c r="G36" i="10"/>
  <c r="H36" i="10"/>
  <c r="I36" i="10"/>
  <c r="J36" i="10"/>
  <c r="K36" i="10"/>
  <c r="L36" i="10"/>
  <c r="M36" i="10"/>
  <c r="D36" i="10"/>
  <c r="N15" i="10"/>
  <c r="N26" i="10" l="1"/>
  <c r="N25" i="10"/>
  <c r="N24" i="10"/>
  <c r="N23" i="10"/>
  <c r="N22" i="10"/>
  <c r="N21" i="10"/>
  <c r="N20" i="10"/>
  <c r="N19" i="10"/>
  <c r="N18" i="10"/>
  <c r="N17" i="10"/>
  <c r="N16" i="10"/>
  <c r="N14" i="10"/>
  <c r="N13" i="10"/>
  <c r="N12" i="10"/>
  <c r="N11" i="10"/>
  <c r="N10" i="10"/>
  <c r="N9" i="10"/>
  <c r="N8" i="10"/>
  <c r="N36" i="10" l="1"/>
  <c r="E26" i="9"/>
  <c r="F26" i="9"/>
  <c r="G26" i="9"/>
  <c r="H26" i="9"/>
  <c r="I26" i="9"/>
  <c r="J26" i="9"/>
  <c r="K26" i="9"/>
  <c r="L26" i="9"/>
  <c r="M26" i="9"/>
  <c r="D26" i="9" l="1"/>
  <c r="N25" i="9" l="1"/>
  <c r="N9" i="9" l="1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8" i="9"/>
  <c r="N26" i="9" s="1"/>
  <c r="N10" i="8" l="1"/>
  <c r="N13" i="8"/>
  <c r="N14" i="8"/>
  <c r="N15" i="8"/>
  <c r="N16" i="8"/>
  <c r="N17" i="8"/>
  <c r="N18" i="8"/>
  <c r="N19" i="8"/>
  <c r="N8" i="8"/>
  <c r="M20" i="8"/>
  <c r="L20" i="8"/>
  <c r="K20" i="8"/>
  <c r="J20" i="8"/>
  <c r="I20" i="8"/>
  <c r="H20" i="8"/>
  <c r="G20" i="8"/>
  <c r="F20" i="8"/>
  <c r="E20" i="8"/>
  <c r="D20" i="8"/>
  <c r="C20" i="8"/>
  <c r="N20" i="8" l="1"/>
  <c r="D27" i="7"/>
  <c r="E27" i="7"/>
  <c r="F27" i="7"/>
  <c r="G27" i="7"/>
  <c r="H27" i="7"/>
  <c r="I27" i="7"/>
  <c r="J27" i="7"/>
  <c r="K27" i="7"/>
  <c r="L27" i="7"/>
  <c r="M27" i="7"/>
  <c r="C27" i="7"/>
  <c r="D24" i="6" l="1"/>
  <c r="E24" i="6"/>
  <c r="F24" i="6"/>
  <c r="G24" i="6"/>
  <c r="I24" i="6"/>
  <c r="J24" i="6"/>
  <c r="K24" i="6"/>
  <c r="L24" i="6"/>
  <c r="M24" i="6"/>
  <c r="C24" i="6"/>
  <c r="O24" i="6" l="1"/>
  <c r="N23" i="6"/>
  <c r="N24" i="6" s="1"/>
  <c r="H23" i="6"/>
  <c r="H24" i="6" s="1"/>
  <c r="M23" i="4"/>
  <c r="E23" i="4"/>
  <c r="F23" i="4"/>
  <c r="G23" i="4"/>
  <c r="H23" i="4"/>
  <c r="I23" i="4"/>
  <c r="J23" i="4"/>
  <c r="K23" i="4"/>
  <c r="L23" i="4"/>
  <c r="O23" i="4"/>
  <c r="D23" i="4"/>
  <c r="O24" i="3"/>
  <c r="M24" i="3"/>
  <c r="L24" i="3"/>
  <c r="K24" i="3"/>
  <c r="J24" i="3"/>
  <c r="I24" i="3"/>
  <c r="G24" i="3"/>
  <c r="F24" i="3"/>
  <c r="E24" i="3"/>
  <c r="D24" i="3"/>
  <c r="N23" i="3"/>
  <c r="N24" i="3" s="1"/>
  <c r="H23" i="3"/>
  <c r="H24" i="3" s="1"/>
  <c r="O24" i="2"/>
  <c r="M24" i="2"/>
  <c r="L24" i="2"/>
  <c r="K24" i="2"/>
  <c r="J24" i="2"/>
  <c r="I24" i="2"/>
  <c r="G24" i="2"/>
  <c r="F24" i="2"/>
  <c r="E24" i="2"/>
  <c r="D24" i="2"/>
  <c r="N23" i="2"/>
  <c r="N24" i="2" s="1"/>
  <c r="H23" i="2"/>
  <c r="H24" i="2" s="1"/>
  <c r="D24" i="1"/>
  <c r="E24" i="1"/>
  <c r="F24" i="1"/>
  <c r="G24" i="1"/>
  <c r="I24" i="1"/>
  <c r="J24" i="1"/>
  <c r="K24" i="1"/>
  <c r="L24" i="1"/>
  <c r="M24" i="1"/>
  <c r="O24" i="1"/>
  <c r="H23" i="1"/>
  <c r="H24" i="1" s="1"/>
  <c r="N23" i="1"/>
  <c r="N24" i="1" s="1"/>
</calcChain>
</file>

<file path=xl/sharedStrings.xml><?xml version="1.0" encoding="utf-8"?>
<sst xmlns="http://schemas.openxmlformats.org/spreadsheetml/2006/main" count="621" uniqueCount="98">
  <si>
    <t>සති ප්‍රගතිය</t>
  </si>
  <si>
    <t xml:space="preserve">ප්‍රාදේශිය ලේකම් කොට්ඨාශය - ගඟවට කෝරළේ </t>
  </si>
  <si>
    <t>අනු අංකය</t>
  </si>
  <si>
    <t>වැඩසටහන</t>
  </si>
  <si>
    <t>ව්‍යාපෘති ක්‍රියාත්මක වසම් ගණන</t>
  </si>
  <si>
    <t>ව්‍යාපෘති සංඛ්‍යාව</t>
  </si>
  <si>
    <t>භෞතික ප්‍රගතිය (%)</t>
  </si>
  <si>
    <t>0-5%</t>
  </si>
  <si>
    <t>06%-25%</t>
  </si>
  <si>
    <t>26% - 40%</t>
  </si>
  <si>
    <t>41% - 60%</t>
  </si>
  <si>
    <t xml:space="preserve">61% -80% </t>
  </si>
  <si>
    <t>81% - 99%</t>
  </si>
  <si>
    <t xml:space="preserve"> </t>
  </si>
  <si>
    <t>වැඩඅවසන්</t>
  </si>
  <si>
    <t>මූල්‍ය ප්‍රගතිය</t>
  </si>
  <si>
    <t>වෙන් වූ මුදල (රු)</t>
  </si>
  <si>
    <t>වියදම (රු)</t>
  </si>
  <si>
    <t>ප්‍රගතිය(%)</t>
  </si>
  <si>
    <t>A</t>
  </si>
  <si>
    <t>B</t>
  </si>
  <si>
    <t>C</t>
  </si>
  <si>
    <t>D</t>
  </si>
  <si>
    <t>E</t>
  </si>
  <si>
    <t>F</t>
  </si>
  <si>
    <t>G</t>
  </si>
  <si>
    <t>යටිතල පහසුකම් සංවර්ධනය කිරීමේ විශේෂ වැඩසටහන</t>
  </si>
  <si>
    <t>විමධ්‍යගත අයවැය වැඩසටහන (මිලදී ගැනීම්)</t>
  </si>
  <si>
    <t>විමධ්‍යගත අයවැය වැඩසටහන (යටිතල පහසුකම්)</t>
  </si>
  <si>
    <t>ප්‍රාදේශිය සංවර්ධන වැඩසටහන (යටිතල පහසුකම්)</t>
  </si>
  <si>
    <t>ප්‍රාදේශිය සංවර්ධන වැඩසටහන  ( ජීවනෝපාය සංවර්ධන)</t>
  </si>
  <si>
    <t>ප්‍රාදේශිය සංවර්ධන වැඩසටහන (සමාජ සංසකෘතික හා නිවාස සංවර්ධන)</t>
  </si>
  <si>
    <t>සුඛිත පුරවර වැඩසටහන</t>
  </si>
  <si>
    <t>ග්‍රාමිය  ක්‍රීඩාපිටි සංවර්ධනය</t>
  </si>
  <si>
    <t>කඳුරට නව ගම්මාන යටිතල පහසුකම් හා ප්‍රජා සංවර්ධන වැඩසටහන</t>
  </si>
  <si>
    <t>ග්‍රාමිය  ආර්ථිකය පිලිබඳ අමාත්‍යංශය (කිතුල් සංවර්ධන, හස්ත කර්මාන්ත)</t>
  </si>
  <si>
    <t>ආගමික මධ්‍යස්ථාන සංවර්ධන වැඩසටහන (ජාතික ප්‍රතිපත්ති හා ආ.කට.අමා.)</t>
  </si>
  <si>
    <t>මුස්ලිම් පල්ලි හා මුස්ලිම් සංස්කෘතික මධ්‍යස්ථාන සංවර්ධනය</t>
  </si>
  <si>
    <t>ග්‍රාම ශක්ති</t>
  </si>
  <si>
    <t>පෝෂණ වැඩසටහන</t>
  </si>
  <si>
    <t>සංශෝදන</t>
  </si>
  <si>
    <t>2018 සංවර්ධන වැඩසටහන්වල 2018/08/09 දිනට ප්‍රගතිය</t>
  </si>
  <si>
    <t>පලාත් සභා සංවර්ධන වැඩසටහන</t>
  </si>
  <si>
    <t>එකතුව</t>
  </si>
  <si>
    <t>2018 සංවර්ධන වැඩසටහන්වල 2018/08/10 දිනට ප්‍රගතිය</t>
  </si>
  <si>
    <t>2018 සංවර්ධන වැඩසටහන්වල 2018/08/17 දිනට ප්‍රගතිය</t>
  </si>
  <si>
    <t>2018 සංවර්ධන වැඩසටහන්වල 2018/08/24 දිනට ප්‍රගතිය</t>
  </si>
  <si>
    <t>2018 සංවර්ධන වැඩසටහන්වල 2018/08/31 දිනට ප්‍රගතිය</t>
  </si>
  <si>
    <t>ඌන සංවර්ධිත දහම් පාසල් ප්‍රතිසංවිධානය කිරීමේ වැඩසටහන</t>
  </si>
  <si>
    <t>ඌන සංවර්ධිත විහාරස්ථාන සංවර්ධනය</t>
  </si>
  <si>
    <t>අවිච්ඡේද 2018</t>
  </si>
  <si>
    <r>
      <t>ග්‍රාමිය  ආර්ථිකය පිලිබඳ අමාත්‍යංශය (කිතුල් සංවර්ධන,</t>
    </r>
    <r>
      <rPr>
        <u/>
        <sz val="11"/>
        <color theme="1"/>
        <rFont val="Calibri"/>
        <family val="2"/>
        <scheme val="minor"/>
      </rPr>
      <t xml:space="preserve"> හස්ත</t>
    </r>
    <r>
      <rPr>
        <sz val="11"/>
        <color theme="1"/>
        <rFont val="Calibri"/>
        <family val="2"/>
        <scheme val="minor"/>
      </rPr>
      <t xml:space="preserve"> කර්මාන්ත)</t>
    </r>
  </si>
  <si>
    <t>පුරාවිද්‍යාත්මක වටිනාකම් සහිත මුස්ලිම් ආගමික සිද්ධස්ථාන ප්‍රතිශ්ඨාපනය කිරීම</t>
  </si>
  <si>
    <t>2018 සංවර්ධන වැඩසටහන්වල 2018/09/17 දිනට සති ප්‍රගතිය</t>
  </si>
  <si>
    <t>රේඛිය අමාත්‍යංශ යටතේ වන ව්‍යාපෘති- මධ්‍යම රජය</t>
  </si>
  <si>
    <t>රේඛිය අමාත්‍යංශ යටතේ වන ව්‍යාපෘති- පළාත් සභා</t>
  </si>
  <si>
    <t>පළාත් සභා සංවර්ධන වැඩසටහන</t>
  </si>
  <si>
    <t>විමධ්‍යගත අයවැය වැඩසටහන - යටිතල පහසුකම්</t>
  </si>
  <si>
    <t xml:space="preserve">විමධ්‍යගත අයවැය වැඩසටහන (මිලදී ගැනීම් </t>
  </si>
  <si>
    <t xml:space="preserve">ප්‍රාදේශිය ජීවනෝපාය වැඩසටහන </t>
  </si>
  <si>
    <t>සමාජ සංස්කෘතික නිවාස සංවර්ධන වැඩසටහන</t>
  </si>
  <si>
    <t>විමධ්‍යගත අයවැය වැඩසටහන - (යටිතල පහසුකම්)</t>
  </si>
  <si>
    <t>ප්‍රාදේශිය සං.වැඩසටහන(යටිතල පහසුකම්)</t>
  </si>
  <si>
    <t>ප්‍රාදේශිය සං.වැඩසටහන(සමාජ සංස්කෘතික හා නිවාස සංවර්ධන)</t>
  </si>
  <si>
    <t>ග්‍රාමීය ක්‍රීඩාපිටි සංවර්ධනය</t>
  </si>
  <si>
    <t>කඳුරට නවගම්මාන යටිතල පහසුකම් හා ප්‍රජා සං.වැඩසටහන</t>
  </si>
  <si>
    <t xml:space="preserve">ප්‍රාදේශිය වැඩසටහන( ජීවනෝපාය සං.) </t>
  </si>
  <si>
    <t>පුරාවිද්‍යාත්මක වටිනාකමක් සහිත මුස්ලිම් ආගමික සිද්ධස්ථාන ප්‍රතිෂ්ඨාපනය කිරීම</t>
  </si>
  <si>
    <t>2018 සංවර්ධන වැඩසටහන්වල 2018/09/28 දිනට සති ප්‍රගතිය</t>
  </si>
  <si>
    <t>අධ්‍යාපන අමාත්‍යංශය</t>
  </si>
  <si>
    <t>අපනයන කෘෂිකර්ම දෙපාර්තමේන්තුව</t>
  </si>
  <si>
    <t>රාජ්‍ය පරිපාලන අමාත්‍යංශය</t>
  </si>
  <si>
    <t>ආපදා කළමණාකරන අමාත්‍යංශය</t>
  </si>
  <si>
    <t>මැතිවරණ කාර්යාලය, මහනුවර</t>
  </si>
  <si>
    <t>ව්‍යාපෘති ක.ක., තරුණ කටයුතු , දක්ෂිණ සං.අමා.</t>
  </si>
  <si>
    <t>රෙජිස්ටර් ජෙනරාල් දෙපාර්තමේන්තුව</t>
  </si>
  <si>
    <t>හින්දු ආගමික හා සංස්කෘතික දෙපාර්ත.</t>
  </si>
  <si>
    <t>සුරාබදු දෙපාර්තමේන්තුව</t>
  </si>
  <si>
    <t>2018 සංවර්ධන වැඩසටහන්වල 2018/10/05 දිනට සති ප්‍රගතිය</t>
  </si>
  <si>
    <t>ගම්පෙරළිය වැඩසටහන</t>
  </si>
  <si>
    <t>ව්‍යා. සංඛ්‍යාව</t>
  </si>
  <si>
    <t>ගැටළු</t>
  </si>
  <si>
    <t xml:space="preserve">විමධ්‍යගත යටිතල පහසුකම් - </t>
  </si>
  <si>
    <t>නගර සභා - 7</t>
  </si>
  <si>
    <t>ප්‍රාදේශිය සභා - 23</t>
  </si>
  <si>
    <t>ගැටළු - 7</t>
  </si>
  <si>
    <t>ප්‍රාදේශිය ලේකම් කාර්යයේ ඇස්තමේන්තු ලැබීමට ඇති- 10</t>
  </si>
  <si>
    <t>එකතුව = 47</t>
  </si>
  <si>
    <t>විමධ්‍යගත මිලදී ගැනිම් - 21</t>
  </si>
  <si>
    <t>ගැටළු - 12</t>
  </si>
  <si>
    <t>මූලික මට්ටමේ - 9</t>
  </si>
  <si>
    <t>එකතුව = 21</t>
  </si>
  <si>
    <t>ගම්පෙරළිය වැඩසටහන යටතේ ගැටළු = 24</t>
  </si>
  <si>
    <t>ආගමික මධ්‍යස්ථාන සංවර්ධන වැඩසටහන (ජාතික ප්‍රතිපත්ති හා ආ.කට.අමා.)-තිසරණ සදහම් සෙනසුන, වැසිකිලි පද්ධතිය</t>
  </si>
  <si>
    <t>ආගමික මධ්‍යස්ථාන සංවර්ධන වැඩසටහන (ජාතික ප්‍රතිපත්ති හා ආ.කට.අමා.)-ශ්‍රී අශෝකාරාමයේ ඉදිවෙමින් පවතින තෙමහල් ගොඩනැගිල්ල</t>
  </si>
  <si>
    <t>2018 සංවර්ධන වැඩසටහන්වල 2018/10/12 දිනට සති ප්‍රගතිය</t>
  </si>
  <si>
    <t>2018 සංවර්ධන වැඩසටහන්වල 2018/10/19 දිනට සති ප්‍රගතිය</t>
  </si>
  <si>
    <t>2018 සංවර්ධන වැඩසටහන්වල 2018/10/26 දිනට සති ප්‍රගතිය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</si>
</sst>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;[Red]#,##0.00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Iskoola Pot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Arial"/>
    </font>
    <font>
      <b/>
      <sz val="18"/>
      <name val="Arial"/>
    </font>
    <font>
      <b/>
      <sz val="18"/>
      <name val="Constantia"/>
    </font>
    <font>
      <sz val="18"/>
      <name val="Constantia"/>
    </font>
    <font>
      <b/>
      <sz val="13"/>
      <color theme="1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3" fontId="0" fillId="0" borderId="1" xfId="1" applyFont="1" applyBorder="1"/>
    <xf numFmtId="164" fontId="0" fillId="0" borderId="1" xfId="1" applyNumberFormat="1" applyFont="1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9" fontId="0" fillId="0" borderId="1" xfId="0" applyNumberFormat="1" applyBorder="1"/>
    <xf numFmtId="0" fontId="0" fillId="0" borderId="1" xfId="0" applyFont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3" fontId="0" fillId="0" borderId="1" xfId="1" applyFont="1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43" fontId="0" fillId="0" borderId="0" xfId="1" applyFont="1"/>
    <xf numFmtId="0" fontId="0" fillId="2" borderId="1" xfId="0" applyFill="1" applyBorder="1"/>
    <xf numFmtId="43" fontId="0" fillId="2" borderId="1" xfId="1" applyFont="1" applyFill="1" applyBorder="1"/>
    <xf numFmtId="10" fontId="0" fillId="0" borderId="1" xfId="0" applyNumberFormat="1" applyBorder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0" fillId="0" borderId="0" xfId="0" applyAlignment="1">
      <alignment horizontal="center"/>
    </xf>
    <xf numFmtId="0" fontId="0" fillId="2" borderId="0" xfId="0" applyFill="1"/>
    <xf numFmtId="164" fontId="0" fillId="2" borderId="1" xfId="0" applyNumberFormat="1" applyFill="1" applyBorder="1"/>
    <xf numFmtId="4" fontId="0" fillId="2" borderId="1" xfId="0" applyNumberFormat="1" applyFill="1" applyBorder="1"/>
    <xf numFmtId="0" fontId="1" fillId="0" borderId="0" xfId="0" applyFont="1" applyAlignment="1">
      <alignment vertical="center" wrapText="1"/>
    </xf>
    <xf numFmtId="0" fontId="0" fillId="0" borderId="11" xfId="0" applyBorder="1"/>
    <xf numFmtId="0" fontId="0" fillId="0" borderId="4" xfId="0" applyBorder="1"/>
    <xf numFmtId="0" fontId="0" fillId="0" borderId="7" xfId="0" applyFont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0" fillId="3" borderId="22" xfId="0" applyFill="1" applyBorder="1"/>
    <xf numFmtId="43" fontId="0" fillId="3" borderId="7" xfId="1" applyFont="1" applyFill="1" applyBorder="1"/>
    <xf numFmtId="43" fontId="0" fillId="3" borderId="21" xfId="1" applyFont="1" applyFill="1" applyBorder="1"/>
    <xf numFmtId="0" fontId="0" fillId="3" borderId="23" xfId="0" applyFont="1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43" fontId="0" fillId="3" borderId="23" xfId="1" applyFont="1" applyFill="1" applyBorder="1"/>
    <xf numFmtId="43" fontId="0" fillId="3" borderId="27" xfId="1" applyFont="1" applyFill="1" applyBorder="1"/>
    <xf numFmtId="0" fontId="0" fillId="3" borderId="7" xfId="0" applyFont="1" applyFill="1" applyBorder="1"/>
    <xf numFmtId="0" fontId="0" fillId="0" borderId="23" xfId="0" applyFont="1" applyBorder="1" applyAlignment="1">
      <alignment horizontal="center" vertical="center"/>
    </xf>
    <xf numFmtId="0" fontId="0" fillId="3" borderId="23" xfId="0" applyFont="1" applyFill="1" applyBorder="1" applyAlignment="1">
      <alignment horizontal="center" wrapText="1"/>
    </xf>
    <xf numFmtId="0" fontId="0" fillId="3" borderId="7" xfId="0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3" fillId="0" borderId="28" xfId="0" applyFont="1" applyFill="1" applyBorder="1"/>
    <xf numFmtId="0" fontId="3" fillId="3" borderId="29" xfId="0" applyFont="1" applyFill="1" applyBorder="1"/>
    <xf numFmtId="0" fontId="3" fillId="3" borderId="12" xfId="0" applyFont="1" applyFill="1" applyBorder="1"/>
    <xf numFmtId="0" fontId="3" fillId="3" borderId="30" xfId="0" applyFont="1" applyFill="1" applyBorder="1"/>
    <xf numFmtId="43" fontId="3" fillId="3" borderId="28" xfId="1" applyFont="1" applyFill="1" applyBorder="1"/>
    <xf numFmtId="43" fontId="3" fillId="3" borderId="31" xfId="1" applyFont="1" applyFill="1" applyBorder="1"/>
    <xf numFmtId="0" fontId="0" fillId="0" borderId="8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3" xfId="0" applyBorder="1"/>
    <xf numFmtId="0" fontId="0" fillId="0" borderId="9" xfId="0" applyBorder="1" applyAlignment="1">
      <alignment horizontal="center" vertical="center" textRotation="90"/>
    </xf>
    <xf numFmtId="0" fontId="0" fillId="0" borderId="15" xfId="0" applyBorder="1"/>
    <xf numFmtId="0" fontId="0" fillId="0" borderId="0" xfId="0" applyAlignment="1">
      <alignment horizontal="center"/>
    </xf>
    <xf numFmtId="0" fontId="3" fillId="0" borderId="16" xfId="0" applyFont="1" applyBorder="1" applyAlignment="1">
      <alignment wrapText="1"/>
    </xf>
    <xf numFmtId="0" fontId="0" fillId="3" borderId="34" xfId="0" applyFill="1" applyBorder="1"/>
    <xf numFmtId="0" fontId="0" fillId="3" borderId="32" xfId="0" applyFill="1" applyBorder="1"/>
    <xf numFmtId="0" fontId="0" fillId="3" borderId="14" xfId="0" applyFill="1" applyBorder="1"/>
    <xf numFmtId="0" fontId="0" fillId="3" borderId="38" xfId="0" applyFill="1" applyBorder="1"/>
    <xf numFmtId="43" fontId="0" fillId="3" borderId="35" xfId="1" applyFont="1" applyFill="1" applyBorder="1"/>
    <xf numFmtId="43" fontId="0" fillId="3" borderId="39" xfId="1" applyFont="1" applyFill="1" applyBorder="1"/>
    <xf numFmtId="0" fontId="3" fillId="0" borderId="23" xfId="0" applyFont="1" applyBorder="1"/>
    <xf numFmtId="0" fontId="3" fillId="0" borderId="7" xfId="0" applyFont="1" applyBorder="1"/>
    <xf numFmtId="0" fontId="0" fillId="3" borderId="3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23" xfId="0" applyFill="1" applyBorder="1"/>
    <xf numFmtId="0" fontId="3" fillId="0" borderId="35" xfId="0" applyFont="1" applyBorder="1"/>
    <xf numFmtId="0" fontId="0" fillId="0" borderId="7" xfId="0" applyFont="1" applyBorder="1" applyAlignment="1">
      <alignment horizontal="center"/>
    </xf>
    <xf numFmtId="0" fontId="0" fillId="3" borderId="28" xfId="0" applyFont="1" applyFill="1" applyBorder="1"/>
    <xf numFmtId="0" fontId="0" fillId="3" borderId="29" xfId="0" applyFill="1" applyBorder="1"/>
    <xf numFmtId="0" fontId="0" fillId="3" borderId="12" xfId="0" applyFill="1" applyBorder="1"/>
    <xf numFmtId="0" fontId="0" fillId="3" borderId="40" xfId="0" applyFill="1" applyBorder="1"/>
    <xf numFmtId="43" fontId="0" fillId="3" borderId="28" xfId="1" applyFont="1" applyFill="1" applyBorder="1"/>
    <xf numFmtId="43" fontId="0" fillId="3" borderId="31" xfId="1" applyFont="1" applyFill="1" applyBorder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Border="1"/>
    <xf numFmtId="43" fontId="0" fillId="3" borderId="23" xfId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43" fontId="0" fillId="3" borderId="35" xfId="1" applyFont="1" applyFill="1" applyBorder="1" applyAlignment="1">
      <alignment horizontal="center" vertical="center"/>
    </xf>
    <xf numFmtId="43" fontId="0" fillId="3" borderId="7" xfId="1" applyFont="1" applyFill="1" applyBorder="1" applyAlignment="1">
      <alignment horizontal="center" vertical="center"/>
    </xf>
    <xf numFmtId="0" fontId="0" fillId="3" borderId="7" xfId="0" applyFill="1" applyBorder="1"/>
    <xf numFmtId="0" fontId="0" fillId="0" borderId="42" xfId="0" applyBorder="1"/>
    <xf numFmtId="0" fontId="0" fillId="0" borderId="42" xfId="0" applyBorder="1" applyAlignment="1">
      <alignment horizontal="center" vertical="center"/>
    </xf>
    <xf numFmtId="0" fontId="0" fillId="0" borderId="7" xfId="0" applyBorder="1"/>
    <xf numFmtId="0" fontId="0" fillId="3" borderId="3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42" xfId="0" applyFont="1" applyFill="1" applyBorder="1" applyAlignment="1">
      <alignment wrapText="1"/>
    </xf>
    <xf numFmtId="43" fontId="0" fillId="0" borderId="42" xfId="1" applyFont="1" applyBorder="1"/>
    <xf numFmtId="0" fontId="0" fillId="3" borderId="47" xfId="0" applyFill="1" applyBorder="1"/>
    <xf numFmtId="0" fontId="0" fillId="3" borderId="47" xfId="0" applyFont="1" applyFill="1" applyBorder="1"/>
    <xf numFmtId="0" fontId="3" fillId="3" borderId="28" xfId="0" applyFont="1" applyFill="1" applyBorder="1"/>
    <xf numFmtId="0" fontId="0" fillId="3" borderId="0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43" fontId="0" fillId="3" borderId="14" xfId="1" applyFont="1" applyFill="1" applyBorder="1" applyAlignment="1">
      <alignment horizontal="center" vertical="center"/>
    </xf>
    <xf numFmtId="43" fontId="0" fillId="3" borderId="0" xfId="1" applyFont="1" applyFill="1" applyBorder="1" applyAlignment="1">
      <alignment horizontal="center" vertical="center"/>
    </xf>
    <xf numFmtId="43" fontId="0" fillId="0" borderId="7" xfId="1" applyFont="1" applyBorder="1"/>
    <xf numFmtId="0" fontId="3" fillId="0" borderId="4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3" fontId="3" fillId="3" borderId="7" xfId="1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46" xfId="0" applyFont="1" applyFill="1" applyBorder="1" applyAlignment="1">
      <alignment horizontal="center" wrapText="1"/>
    </xf>
    <xf numFmtId="0" fontId="0" fillId="3" borderId="0" xfId="0" applyFill="1" applyBorder="1"/>
    <xf numFmtId="0" fontId="0" fillId="3" borderId="0" xfId="0" applyFill="1"/>
    <xf numFmtId="0" fontId="0" fillId="3" borderId="47" xfId="0" applyFill="1" applyBorder="1" applyAlignment="1">
      <alignment wrapText="1"/>
    </xf>
    <xf numFmtId="0" fontId="0" fillId="3" borderId="23" xfId="0" applyFont="1" applyFill="1" applyBorder="1" applyAlignment="1">
      <alignment horizontal="center" vertical="center"/>
    </xf>
    <xf numFmtId="0" fontId="0" fillId="3" borderId="41" xfId="0" applyFill="1" applyBorder="1" applyAlignment="1">
      <alignment wrapText="1"/>
    </xf>
    <xf numFmtId="0" fontId="0" fillId="3" borderId="42" xfId="0" applyFill="1" applyBorder="1" applyAlignment="1">
      <alignment horizontal="center" vertical="center"/>
    </xf>
    <xf numFmtId="43" fontId="0" fillId="3" borderId="42" xfId="1" applyFont="1" applyFill="1" applyBorder="1" applyAlignment="1">
      <alignment horizontal="center" vertical="center"/>
    </xf>
    <xf numFmtId="0" fontId="0" fillId="3" borderId="41" xfId="0" applyFont="1" applyFill="1" applyBorder="1"/>
    <xf numFmtId="0" fontId="0" fillId="3" borderId="47" xfId="0" applyFont="1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0" fillId="3" borderId="49" xfId="0" applyFont="1" applyFill="1" applyBorder="1" applyAlignment="1">
      <alignment wrapText="1"/>
    </xf>
    <xf numFmtId="0" fontId="0" fillId="3" borderId="42" xfId="0" applyFont="1" applyFill="1" applyBorder="1" applyAlignment="1">
      <alignment wrapText="1"/>
    </xf>
    <xf numFmtId="0" fontId="0" fillId="3" borderId="42" xfId="0" applyFill="1" applyBorder="1"/>
    <xf numFmtId="43" fontId="0" fillId="3" borderId="42" xfId="1" applyFont="1" applyFill="1" applyBorder="1"/>
    <xf numFmtId="0" fontId="0" fillId="3" borderId="28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2" xfId="0" applyFill="1" applyBorder="1"/>
    <xf numFmtId="0" fontId="0" fillId="3" borderId="28" xfId="0" applyFill="1" applyBorder="1"/>
    <xf numFmtId="0" fontId="0" fillId="3" borderId="2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43" fontId="3" fillId="3" borderId="0" xfId="1" applyFont="1" applyFill="1" applyBorder="1" applyAlignment="1">
      <alignment horizontal="center" vertical="center"/>
    </xf>
    <xf numFmtId="0" fontId="0" fillId="3" borderId="53" xfId="0" applyFont="1" applyFill="1" applyBorder="1" applyAlignment="1">
      <alignment wrapText="1"/>
    </xf>
    <xf numFmtId="0" fontId="0" fillId="3" borderId="35" xfId="0" applyFont="1" applyFill="1" applyBorder="1"/>
    <xf numFmtId="0" fontId="0" fillId="3" borderId="23" xfId="0" applyFont="1" applyFill="1" applyBorder="1" applyAlignment="1">
      <alignment horizontal="left" wrapText="1"/>
    </xf>
    <xf numFmtId="0" fontId="0" fillId="0" borderId="47" xfId="0" applyBorder="1"/>
    <xf numFmtId="0" fontId="0" fillId="0" borderId="14" xfId="0" applyBorder="1"/>
    <xf numFmtId="0" fontId="0" fillId="0" borderId="39" xfId="0" applyBorder="1"/>
    <xf numFmtId="0" fontId="0" fillId="0" borderId="46" xfId="0" applyBorder="1"/>
    <xf numFmtId="0" fontId="0" fillId="0" borderId="27" xfId="0" applyBorder="1"/>
    <xf numFmtId="0" fontId="3" fillId="0" borderId="48" xfId="0" applyFont="1" applyBorder="1"/>
    <xf numFmtId="0" fontId="0" fillId="0" borderId="52" xfId="0" applyBorder="1"/>
    <xf numFmtId="0" fontId="0" fillId="0" borderId="31" xfId="0" applyBorder="1"/>
    <xf numFmtId="0" fontId="0" fillId="0" borderId="41" xfId="0" applyBorder="1"/>
    <xf numFmtId="0" fontId="0" fillId="3" borderId="7" xfId="0" applyFill="1" applyBorder="1" applyAlignment="1">
      <alignment vertical="center"/>
    </xf>
    <xf numFmtId="0" fontId="0" fillId="3" borderId="42" xfId="0" applyFill="1" applyBorder="1" applyAlignment="1">
      <alignment vertical="center"/>
    </xf>
    <xf numFmtId="0" fontId="3" fillId="3" borderId="7" xfId="0" applyFont="1" applyFill="1" applyBorder="1"/>
    <xf numFmtId="0" fontId="0" fillId="0" borderId="23" xfId="0" applyBorder="1"/>
    <xf numFmtId="0" fontId="0" fillId="2" borderId="7" xfId="0" applyFill="1" applyBorder="1"/>
    <xf numFmtId="0" fontId="3" fillId="0" borderId="21" xfId="0" applyFont="1" applyBorder="1"/>
    <xf numFmtId="0" fontId="0" fillId="3" borderId="0" xfId="0" applyFont="1" applyFill="1" applyBorder="1" applyAlignment="1">
      <alignment wrapText="1"/>
    </xf>
    <xf numFmtId="0" fontId="0" fillId="3" borderId="35" xfId="0" applyFont="1" applyFill="1" applyBorder="1" applyAlignment="1">
      <alignment horizontal="center" vertical="center"/>
    </xf>
    <xf numFmtId="0" fontId="0" fillId="3" borderId="57" xfId="0" applyFont="1" applyFill="1" applyBorder="1" applyAlignment="1">
      <alignment wrapText="1"/>
    </xf>
    <xf numFmtId="0" fontId="7" fillId="3" borderId="54" xfId="0" applyFont="1" applyFill="1" applyBorder="1" applyAlignment="1">
      <alignment horizontal="left" vertical="center" wrapText="1" readingOrder="1"/>
    </xf>
    <xf numFmtId="0" fontId="6" fillId="3" borderId="54" xfId="0" applyFont="1" applyFill="1" applyBorder="1" applyAlignment="1">
      <alignment wrapText="1"/>
    </xf>
    <xf numFmtId="0" fontId="8" fillId="3" borderId="54" xfId="0" applyFont="1" applyFill="1" applyBorder="1" applyAlignment="1">
      <alignment horizontal="left" vertical="center" wrapText="1" readingOrder="1"/>
    </xf>
    <xf numFmtId="4" fontId="8" fillId="3" borderId="54" xfId="0" applyNumberFormat="1" applyFont="1" applyFill="1" applyBorder="1" applyAlignment="1">
      <alignment horizontal="center" vertical="center" wrapText="1" readingOrder="1"/>
    </xf>
    <xf numFmtId="4" fontId="8" fillId="3" borderId="54" xfId="0" applyNumberFormat="1" applyFont="1" applyFill="1" applyBorder="1" applyAlignment="1">
      <alignment horizontal="left" vertical="center" wrapText="1" readingOrder="1"/>
    </xf>
    <xf numFmtId="0" fontId="6" fillId="3" borderId="55" xfId="0" applyFont="1" applyFill="1" applyBorder="1" applyAlignment="1">
      <alignment horizontal="left" vertical="center" wrapText="1" readingOrder="1"/>
    </xf>
    <xf numFmtId="0" fontId="6" fillId="3" borderId="56" xfId="0" applyFont="1" applyFill="1" applyBorder="1" applyAlignment="1">
      <alignment horizontal="left" vertical="center" wrapText="1" readingOrder="1"/>
    </xf>
    <xf numFmtId="0" fontId="0" fillId="3" borderId="7" xfId="0" applyFill="1" applyBorder="1" applyAlignment="1">
      <alignment horizontal="center"/>
    </xf>
    <xf numFmtId="0" fontId="0" fillId="0" borderId="0" xfId="0" applyAlignment="1">
      <alignment horizontal="center"/>
    </xf>
    <xf numFmtId="43" fontId="2" fillId="0" borderId="1" xfId="1" applyFont="1" applyBorder="1" applyAlignment="1">
      <alignment horizontal="center"/>
    </xf>
    <xf numFmtId="0" fontId="0" fillId="3" borderId="7" xfId="0" applyFont="1" applyFill="1" applyBorder="1" applyAlignment="1">
      <alignment wrapText="1"/>
    </xf>
    <xf numFmtId="0" fontId="3" fillId="3" borderId="4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textRotation="90"/>
    </xf>
    <xf numFmtId="165" fontId="0" fillId="0" borderId="5" xfId="0" applyNumberFormat="1" applyBorder="1" applyAlignment="1">
      <alignment horizontal="center" textRotation="90"/>
    </xf>
    <xf numFmtId="165" fontId="0" fillId="0" borderId="6" xfId="0" applyNumberFormat="1" applyBorder="1" applyAlignment="1">
      <alignment horizontal="center" textRotation="90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5" xfId="0" applyNumberFormat="1" applyFont="1" applyBorder="1" applyAlignment="1">
      <alignment horizontal="center" textRotation="90"/>
    </xf>
    <xf numFmtId="165" fontId="3" fillId="0" borderId="6" xfId="0" applyNumberFormat="1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/>
    </xf>
    <xf numFmtId="0" fontId="0" fillId="0" borderId="0" xfId="0" applyAlignment="1">
      <alignment horizontal="left"/>
    </xf>
    <xf numFmtId="43" fontId="0" fillId="0" borderId="1" xfId="1" applyFont="1" applyBorder="1" applyAlignment="1">
      <alignment horizontal="center" textRotation="90"/>
    </xf>
    <xf numFmtId="165" fontId="0" fillId="0" borderId="36" xfId="0" applyNumberFormat="1" applyBorder="1" applyAlignment="1">
      <alignment horizontal="center" textRotation="90"/>
    </xf>
    <xf numFmtId="165" fontId="0" fillId="0" borderId="37" xfId="0" applyNumberFormat="1" applyBorder="1" applyAlignment="1">
      <alignment horizontal="center" textRotation="90"/>
    </xf>
    <xf numFmtId="0" fontId="0" fillId="0" borderId="35" xfId="0" applyBorder="1" applyAlignment="1">
      <alignment horizontal="center" textRotation="90" wrapText="1"/>
    </xf>
    <xf numFmtId="0" fontId="0" fillId="0" borderId="28" xfId="0" applyBorder="1" applyAlignment="1">
      <alignment horizontal="center" textRotation="90" wrapText="1"/>
    </xf>
    <xf numFmtId="0" fontId="0" fillId="0" borderId="16" xfId="0" applyBorder="1" applyAlignment="1">
      <alignment horizontal="center" textRotation="90"/>
    </xf>
    <xf numFmtId="0" fontId="0" fillId="0" borderId="18" xfId="0" applyBorder="1" applyAlignment="1">
      <alignment horizontal="center" textRotation="90"/>
    </xf>
    <xf numFmtId="43" fontId="0" fillId="0" borderId="16" xfId="1" applyFont="1" applyBorder="1" applyAlignment="1">
      <alignment horizontal="center" textRotation="90"/>
    </xf>
    <xf numFmtId="43" fontId="0" fillId="0" borderId="18" xfId="1" applyFont="1" applyBorder="1" applyAlignment="1">
      <alignment horizontal="center" textRotation="90"/>
    </xf>
    <xf numFmtId="43" fontId="0" fillId="0" borderId="32" xfId="1" applyFont="1" applyBorder="1" applyAlignment="1">
      <alignment horizontal="center"/>
    </xf>
    <xf numFmtId="43" fontId="0" fillId="0" borderId="33" xfId="1" applyFont="1" applyBorder="1" applyAlignment="1">
      <alignment horizontal="center"/>
    </xf>
    <xf numFmtId="0" fontId="3" fillId="0" borderId="17" xfId="0" applyFont="1" applyBorder="1" applyAlignment="1">
      <alignment horizontal="center" textRotation="90"/>
    </xf>
    <xf numFmtId="0" fontId="3" fillId="0" borderId="18" xfId="0" applyFont="1" applyBorder="1" applyAlignment="1">
      <alignment horizontal="center" textRotation="90"/>
    </xf>
    <xf numFmtId="0" fontId="0" fillId="0" borderId="16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0" xfId="0" applyBorder="1" applyAlignment="1">
      <alignment horizontal="center" vertical="center" textRotation="90"/>
    </xf>
    <xf numFmtId="0" fontId="0" fillId="0" borderId="51" xfId="0" applyBorder="1" applyAlignment="1">
      <alignment horizontal="center" vertical="center" textRotation="90"/>
    </xf>
    <xf numFmtId="43" fontId="0" fillId="0" borderId="43" xfId="1" applyFont="1" applyBorder="1" applyAlignment="1">
      <alignment horizontal="center" textRotation="90"/>
    </xf>
    <xf numFmtId="43" fontId="0" fillId="0" borderId="45" xfId="1" applyFont="1" applyBorder="1" applyAlignment="1">
      <alignment horizontal="center" textRotation="90"/>
    </xf>
    <xf numFmtId="0" fontId="0" fillId="0" borderId="35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5" fillId="0" borderId="35" xfId="0" applyFont="1" applyBorder="1" applyAlignment="1">
      <alignment horizontal="center" textRotation="90" wrapText="1"/>
    </xf>
    <xf numFmtId="0" fontId="5" fillId="0" borderId="28" xfId="0" applyFont="1" applyBorder="1" applyAlignment="1">
      <alignment horizontal="center" textRotation="90" wrapText="1"/>
    </xf>
    <xf numFmtId="43" fontId="0" fillId="0" borderId="35" xfId="1" applyFont="1" applyBorder="1" applyAlignment="1">
      <alignment horizontal="center" textRotation="90" wrapText="1"/>
    </xf>
    <xf numFmtId="43" fontId="0" fillId="0" borderId="28" xfId="1" applyFont="1" applyBorder="1" applyAlignment="1">
      <alignment horizontal="center" textRotation="90" wrapText="1"/>
    </xf>
    <xf numFmtId="0" fontId="6" fillId="3" borderId="55" xfId="0" applyFont="1" applyFill="1" applyBorder="1" applyAlignment="1">
      <alignment wrapText="1"/>
    </xf>
    <xf numFmtId="0" fontId="6" fillId="3" borderId="56" xfId="0" applyFont="1" applyFill="1" applyBorder="1" applyAlignment="1">
      <alignment wrapText="1"/>
    </xf>
    <xf numFmtId="0" fontId="9" fillId="3" borderId="55" xfId="0" applyFont="1" applyFill="1" applyBorder="1" applyAlignment="1">
      <alignment horizontal="left" vertical="center" wrapText="1" readingOrder="1"/>
    </xf>
    <xf numFmtId="0" fontId="9" fillId="3" borderId="56" xfId="0" applyFont="1" applyFill="1" applyBorder="1" applyAlignment="1">
      <alignment horizontal="left" vertical="center" wrapText="1" readingOrder="1"/>
    </xf>
    <xf numFmtId="4" fontId="9" fillId="3" borderId="55" xfId="0" applyNumberFormat="1" applyFont="1" applyFill="1" applyBorder="1" applyAlignment="1">
      <alignment horizontal="left" vertical="center" wrapText="1" readingOrder="1"/>
    </xf>
    <xf numFmtId="4" fontId="9" fillId="3" borderId="56" xfId="0" applyNumberFormat="1" applyFont="1" applyFill="1" applyBorder="1" applyAlignment="1">
      <alignment horizontal="left" vertical="center" wrapText="1" readingOrder="1"/>
    </xf>
    <xf numFmtId="4" fontId="8" fillId="3" borderId="55" xfId="0" applyNumberFormat="1" applyFont="1" applyFill="1" applyBorder="1" applyAlignment="1">
      <alignment horizontal="center" vertical="center" wrapText="1" readingOrder="1"/>
    </xf>
    <xf numFmtId="4" fontId="8" fillId="3" borderId="56" xfId="0" applyNumberFormat="1" applyFont="1" applyFill="1" applyBorder="1" applyAlignment="1">
      <alignment horizontal="center" vertical="center" wrapText="1" readingOrder="1"/>
    </xf>
    <xf numFmtId="0" fontId="0" fillId="3" borderId="16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O24"/>
    </sheetView>
  </sheetViews>
  <sheetFormatPr defaultRowHeight="15" x14ac:dyDescent="0.25"/>
  <cols>
    <col min="1" max="1" width="2.7109375" style="1" customWidth="1"/>
    <col min="2" max="2" width="53.7109375" customWidth="1"/>
    <col min="3" max="3" width="5.140625" customWidth="1"/>
    <col min="4" max="4" width="4.140625" customWidth="1"/>
    <col min="5" max="10" width="2.85546875" customWidth="1"/>
    <col min="11" max="11" width="3.140625" customWidth="1"/>
    <col min="12" max="12" width="14" customWidth="1"/>
    <col min="13" max="13" width="13" customWidth="1"/>
    <col min="14" max="14" width="5.7109375" customWidth="1"/>
    <col min="15" max="15" width="3.28515625" customWidth="1"/>
  </cols>
  <sheetData>
    <row r="1" spans="1:15" ht="18.75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</row>
    <row r="5" spans="1:15" ht="5.25" customHeight="1" x14ac:dyDescent="0.25"/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73.5" customHeight="1" x14ac:dyDescent="0.25">
      <c r="A7" s="196"/>
      <c r="B7" s="204"/>
      <c r="C7" s="202" t="s">
        <v>4</v>
      </c>
      <c r="D7" s="197" t="s">
        <v>5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14</v>
      </c>
      <c r="L7" s="197" t="s">
        <v>16</v>
      </c>
      <c r="M7" s="197" t="s">
        <v>17</v>
      </c>
      <c r="N7" s="197" t="s">
        <v>18</v>
      </c>
      <c r="O7" s="199"/>
    </row>
    <row r="8" spans="1:15" ht="15" hidden="1" customHeight="1" x14ac:dyDescent="0.25">
      <c r="A8" s="196"/>
      <c r="B8" s="204"/>
      <c r="C8" s="203"/>
      <c r="D8" s="197"/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197"/>
      <c r="M8" s="197"/>
      <c r="N8" s="197"/>
      <c r="O8" s="3"/>
    </row>
    <row r="9" spans="1:15" ht="70.5" customHeight="1" x14ac:dyDescent="0.25">
      <c r="A9" s="4">
        <v>1</v>
      </c>
      <c r="B9" s="5" t="s">
        <v>26</v>
      </c>
      <c r="C9" s="3">
        <v>4</v>
      </c>
      <c r="D9" s="3">
        <v>18</v>
      </c>
      <c r="E9" s="3">
        <v>18</v>
      </c>
      <c r="F9" s="3"/>
      <c r="G9" s="3"/>
      <c r="H9" s="3"/>
      <c r="I9" s="3"/>
      <c r="J9" s="3"/>
      <c r="K9" s="3" t="s">
        <v>13</v>
      </c>
      <c r="L9" s="7">
        <v>10000000</v>
      </c>
      <c r="M9" s="3"/>
      <c r="N9" s="3"/>
      <c r="O9" s="3"/>
    </row>
    <row r="10" spans="1:15" ht="23.25" customHeight="1" x14ac:dyDescent="0.25">
      <c r="A10" s="200">
        <v>2</v>
      </c>
      <c r="B10" s="5" t="s">
        <v>27</v>
      </c>
      <c r="C10" s="3">
        <v>4</v>
      </c>
      <c r="D10" s="3">
        <v>4</v>
      </c>
      <c r="F10" s="3">
        <v>4</v>
      </c>
      <c r="G10" s="3"/>
      <c r="H10" s="3"/>
      <c r="I10" s="3"/>
      <c r="J10" s="3"/>
      <c r="K10" s="3"/>
      <c r="L10" s="8">
        <v>75000</v>
      </c>
      <c r="M10" s="3"/>
      <c r="N10" s="3"/>
      <c r="O10" s="3"/>
    </row>
    <row r="11" spans="1:15" ht="23.25" customHeight="1" x14ac:dyDescent="0.25">
      <c r="A11" s="200"/>
      <c r="B11" s="5" t="s">
        <v>28</v>
      </c>
      <c r="C11" s="3">
        <v>2</v>
      </c>
      <c r="D11" s="3">
        <v>2</v>
      </c>
      <c r="F11" s="3">
        <v>2</v>
      </c>
      <c r="G11" s="3"/>
      <c r="H11" s="3"/>
      <c r="I11" s="3"/>
      <c r="J11" s="3"/>
      <c r="K11" s="3"/>
      <c r="L11" s="8">
        <v>1500000</v>
      </c>
      <c r="M11" s="3"/>
      <c r="N11" s="3"/>
      <c r="O11" s="3"/>
    </row>
    <row r="12" spans="1:15" ht="23.25" customHeight="1" x14ac:dyDescent="0.25">
      <c r="A12" s="200">
        <v>3</v>
      </c>
      <c r="B12" s="5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8"/>
      <c r="M12" s="3"/>
      <c r="N12" s="3"/>
      <c r="O12" s="3"/>
    </row>
    <row r="13" spans="1:15" ht="38.25" customHeight="1" x14ac:dyDescent="0.25">
      <c r="A13" s="200"/>
      <c r="B13" s="16" t="s">
        <v>31</v>
      </c>
      <c r="C13" s="3">
        <v>9</v>
      </c>
      <c r="D13" s="3">
        <v>9</v>
      </c>
      <c r="E13" s="3">
        <v>4</v>
      </c>
      <c r="F13" s="3">
        <v>5</v>
      </c>
      <c r="G13" s="3"/>
      <c r="H13" s="3"/>
      <c r="I13" s="3"/>
      <c r="J13" s="3"/>
      <c r="K13" s="3"/>
      <c r="L13" s="8">
        <v>180000</v>
      </c>
      <c r="M13" s="3"/>
      <c r="N13" s="3"/>
      <c r="O13" s="3"/>
    </row>
    <row r="14" spans="1:15" ht="23.25" customHeight="1" x14ac:dyDescent="0.25">
      <c r="A14" s="200"/>
      <c r="B14" s="5" t="s">
        <v>30</v>
      </c>
      <c r="C14" s="3">
        <v>6</v>
      </c>
      <c r="D14" s="3">
        <v>7</v>
      </c>
      <c r="E14" s="3">
        <v>2</v>
      </c>
      <c r="F14" s="3">
        <v>5</v>
      </c>
      <c r="G14" s="3"/>
      <c r="H14" s="3"/>
      <c r="I14" s="3"/>
      <c r="J14" s="3"/>
      <c r="K14" s="3"/>
      <c r="L14" s="8"/>
      <c r="M14" s="3"/>
      <c r="N14" s="3"/>
      <c r="O14" s="3"/>
    </row>
    <row r="15" spans="1:15" ht="23.25" customHeight="1" x14ac:dyDescent="0.25">
      <c r="A15" s="4">
        <v>4</v>
      </c>
      <c r="B15" s="5" t="s">
        <v>32</v>
      </c>
      <c r="C15" s="3">
        <v>8</v>
      </c>
      <c r="D15" s="3">
        <v>14</v>
      </c>
      <c r="E15" s="3">
        <v>7</v>
      </c>
      <c r="F15" s="3">
        <v>7</v>
      </c>
      <c r="G15" s="3"/>
      <c r="H15" s="3"/>
      <c r="I15" s="3"/>
      <c r="J15" s="3"/>
      <c r="K15" s="3"/>
      <c r="L15" s="8"/>
      <c r="M15" s="3"/>
      <c r="N15" s="3"/>
      <c r="O15" s="3">
        <v>1</v>
      </c>
    </row>
    <row r="16" spans="1:15" ht="23.25" customHeight="1" x14ac:dyDescent="0.25">
      <c r="A16" s="4">
        <v>5</v>
      </c>
      <c r="B16" s="3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8"/>
      <c r="M16" s="3"/>
      <c r="N16" s="3"/>
      <c r="O16" s="3"/>
    </row>
    <row r="17" spans="1:15" ht="27.75" customHeight="1" x14ac:dyDescent="0.25">
      <c r="A17" s="4">
        <v>6</v>
      </c>
      <c r="B17" s="16" t="s">
        <v>34</v>
      </c>
      <c r="C17" s="3">
        <v>1</v>
      </c>
      <c r="D17" s="3">
        <v>6</v>
      </c>
      <c r="E17" s="3"/>
      <c r="F17" s="3"/>
      <c r="G17" s="3"/>
      <c r="H17" s="3"/>
      <c r="I17" s="3">
        <v>1</v>
      </c>
      <c r="J17" s="3"/>
      <c r="K17" s="3">
        <v>5</v>
      </c>
      <c r="L17" s="7">
        <v>433158.62</v>
      </c>
      <c r="M17" s="6">
        <v>395539.61</v>
      </c>
      <c r="N17" s="3"/>
      <c r="O17" s="3"/>
    </row>
    <row r="18" spans="1:15" ht="29.25" customHeight="1" x14ac:dyDescent="0.25">
      <c r="A18" s="4">
        <v>7</v>
      </c>
      <c r="B18" s="16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8"/>
      <c r="M18" s="3"/>
      <c r="N18" s="3"/>
      <c r="O18" s="3"/>
    </row>
    <row r="19" spans="1:15" ht="23.25" customHeight="1" x14ac:dyDescent="0.25">
      <c r="A19" s="4">
        <v>8</v>
      </c>
      <c r="B19" s="16" t="s">
        <v>36</v>
      </c>
      <c r="C19" s="3">
        <v>2</v>
      </c>
      <c r="D19" s="3"/>
      <c r="E19" s="3">
        <v>1</v>
      </c>
      <c r="F19" s="3"/>
      <c r="G19" s="3"/>
      <c r="H19" s="3"/>
      <c r="I19" s="3"/>
      <c r="J19" s="3"/>
      <c r="K19" s="3"/>
      <c r="L19" s="8">
        <v>1000000</v>
      </c>
      <c r="M19" s="3"/>
      <c r="N19" s="3"/>
      <c r="O19" s="3"/>
    </row>
    <row r="20" spans="1:15" ht="23.25" customHeight="1" x14ac:dyDescent="0.25">
      <c r="A20" s="4">
        <v>9</v>
      </c>
      <c r="B20" s="5" t="s">
        <v>37</v>
      </c>
      <c r="C20" s="3">
        <v>1</v>
      </c>
      <c r="D20" s="3"/>
      <c r="E20" s="3"/>
      <c r="F20" s="3"/>
      <c r="G20" s="3"/>
      <c r="H20" s="3"/>
      <c r="I20" s="3">
        <v>1</v>
      </c>
      <c r="J20" s="3"/>
      <c r="K20" s="3"/>
      <c r="L20" s="8">
        <v>150000</v>
      </c>
      <c r="M20" s="9"/>
      <c r="N20" s="3"/>
      <c r="O20" s="3"/>
    </row>
    <row r="21" spans="1:15" ht="23.25" customHeight="1" x14ac:dyDescent="0.25">
      <c r="A21" s="4">
        <v>10</v>
      </c>
      <c r="B21" s="5" t="s">
        <v>38</v>
      </c>
      <c r="C21" s="3"/>
      <c r="D21" s="3"/>
      <c r="E21" s="3"/>
      <c r="F21" s="3"/>
      <c r="G21" s="3"/>
      <c r="H21" s="3"/>
      <c r="I21" s="3"/>
      <c r="J21" s="3"/>
      <c r="K21" s="3"/>
      <c r="L21" s="8"/>
      <c r="M21" s="3"/>
      <c r="N21" s="3"/>
      <c r="O21" s="3"/>
    </row>
    <row r="22" spans="1:15" ht="23.25" customHeight="1" x14ac:dyDescent="0.25">
      <c r="A22" s="4">
        <v>11</v>
      </c>
      <c r="B22" s="5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8"/>
      <c r="M22" s="3"/>
      <c r="N22" s="3"/>
      <c r="O22" s="3"/>
    </row>
    <row r="23" spans="1:15" x14ac:dyDescent="0.25">
      <c r="A23" s="10">
        <v>12</v>
      </c>
      <c r="B23" s="14" t="s">
        <v>42</v>
      </c>
      <c r="C23" s="3"/>
      <c r="D23" s="3">
        <v>56</v>
      </c>
      <c r="E23" s="3">
        <v>10</v>
      </c>
      <c r="F23" s="3">
        <v>19</v>
      </c>
      <c r="G23" s="3">
        <v>7</v>
      </c>
      <c r="H23" s="3">
        <f t="shared" ref="H23" si="0">SUM(H9:H22)</f>
        <v>0</v>
      </c>
      <c r="I23" s="3">
        <v>0</v>
      </c>
      <c r="J23" s="3">
        <v>1</v>
      </c>
      <c r="K23" s="3">
        <v>19</v>
      </c>
      <c r="L23" s="9">
        <v>2299000</v>
      </c>
      <c r="M23" s="9">
        <v>470868</v>
      </c>
      <c r="N23" s="15">
        <f>M23/L23*100</f>
        <v>20.481426707264028</v>
      </c>
      <c r="O23" s="3"/>
    </row>
    <row r="24" spans="1:15" x14ac:dyDescent="0.25">
      <c r="A24" s="10"/>
      <c r="B24" s="17" t="s">
        <v>43</v>
      </c>
      <c r="C24" s="3"/>
      <c r="D24" s="3">
        <f>SUM(D9:D23)</f>
        <v>116</v>
      </c>
      <c r="E24" s="3">
        <f>SUM(E9:E23)</f>
        <v>42</v>
      </c>
      <c r="F24" s="3">
        <f>SUM(F9:F23)</f>
        <v>42</v>
      </c>
      <c r="G24" s="3">
        <f>SUM(G9:G23)</f>
        <v>7</v>
      </c>
      <c r="H24" s="3">
        <f>SUM(H23)</f>
        <v>0</v>
      </c>
      <c r="I24" s="3">
        <f t="shared" ref="I24:O24" si="1">SUM(I9:I23)</f>
        <v>2</v>
      </c>
      <c r="J24" s="3">
        <f t="shared" si="1"/>
        <v>1</v>
      </c>
      <c r="K24" s="3">
        <f t="shared" si="1"/>
        <v>24</v>
      </c>
      <c r="L24" s="8">
        <f t="shared" si="1"/>
        <v>15637158.619999999</v>
      </c>
      <c r="M24" s="3">
        <f t="shared" si="1"/>
        <v>866407.61</v>
      </c>
      <c r="N24" s="3">
        <f t="shared" si="1"/>
        <v>20.481426707264028</v>
      </c>
      <c r="O24" s="3">
        <f t="shared" si="1"/>
        <v>1</v>
      </c>
    </row>
  </sheetData>
  <sortState ref="A6:C6">
    <sortCondition descending="1" ref="C6"/>
  </sortState>
  <mergeCells count="15">
    <mergeCell ref="A10:A11"/>
    <mergeCell ref="A12:A14"/>
    <mergeCell ref="L6:N6"/>
    <mergeCell ref="D7:D8"/>
    <mergeCell ref="C7:C8"/>
    <mergeCell ref="B6:B8"/>
    <mergeCell ref="C6:K6"/>
    <mergeCell ref="A1:O1"/>
    <mergeCell ref="A2:O3"/>
    <mergeCell ref="A4:D4"/>
    <mergeCell ref="A6:A8"/>
    <mergeCell ref="L7:L8"/>
    <mergeCell ref="M7:M8"/>
    <mergeCell ref="N7:N8"/>
    <mergeCell ref="O6:O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0" workbookViewId="0">
      <selection activeCell="R20" sqref="R20"/>
    </sheetView>
  </sheetViews>
  <sheetFormatPr defaultRowHeight="15" x14ac:dyDescent="0.25"/>
  <cols>
    <col min="1" max="1" width="2.7109375" style="11" customWidth="1"/>
    <col min="2" max="2" width="53.7109375" customWidth="1"/>
    <col min="3" max="3" width="5.140625" customWidth="1"/>
    <col min="4" max="4" width="4.140625" customWidth="1"/>
    <col min="5" max="10" width="2.85546875" customWidth="1"/>
    <col min="11" max="11" width="3.140625" customWidth="1"/>
    <col min="12" max="12" width="14" customWidth="1"/>
    <col min="13" max="13" width="13" customWidth="1"/>
    <col min="14" max="14" width="5.7109375" customWidth="1"/>
    <col min="15" max="15" width="3.28515625" customWidth="1"/>
  </cols>
  <sheetData>
    <row r="1" spans="1:15" ht="18.75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</row>
    <row r="5" spans="1:15" ht="5.25" customHeight="1" x14ac:dyDescent="0.25"/>
    <row r="6" spans="1:15" x14ac:dyDescent="0.25">
      <c r="A6" s="208" t="s">
        <v>2</v>
      </c>
      <c r="B6" s="209" t="s">
        <v>3</v>
      </c>
      <c r="C6" s="210" t="s">
        <v>6</v>
      </c>
      <c r="D6" s="211"/>
      <c r="E6" s="211"/>
      <c r="F6" s="211"/>
      <c r="G6" s="211"/>
      <c r="H6" s="211"/>
      <c r="I6" s="211"/>
      <c r="J6" s="211"/>
      <c r="K6" s="212"/>
      <c r="L6" s="213" t="s">
        <v>15</v>
      </c>
      <c r="M6" s="213"/>
      <c r="N6" s="213"/>
      <c r="O6" s="214" t="s">
        <v>40</v>
      </c>
    </row>
    <row r="7" spans="1:15" ht="73.5" customHeight="1" x14ac:dyDescent="0.25">
      <c r="A7" s="208"/>
      <c r="B7" s="209"/>
      <c r="C7" s="216" t="s">
        <v>4</v>
      </c>
      <c r="D7" s="218" t="s">
        <v>5</v>
      </c>
      <c r="E7" s="41" t="s">
        <v>7</v>
      </c>
      <c r="F7" s="41" t="s">
        <v>8</v>
      </c>
      <c r="G7" s="41" t="s">
        <v>9</v>
      </c>
      <c r="H7" s="41" t="s">
        <v>10</v>
      </c>
      <c r="I7" s="41" t="s">
        <v>11</v>
      </c>
      <c r="J7" s="41" t="s">
        <v>12</v>
      </c>
      <c r="K7" s="41" t="s">
        <v>14</v>
      </c>
      <c r="L7" s="218" t="s">
        <v>16</v>
      </c>
      <c r="M7" s="218" t="s">
        <v>17</v>
      </c>
      <c r="N7" s="218" t="s">
        <v>18</v>
      </c>
      <c r="O7" s="215"/>
    </row>
    <row r="8" spans="1:15" ht="15" hidden="1" customHeight="1" x14ac:dyDescent="0.25">
      <c r="A8" s="208"/>
      <c r="B8" s="209"/>
      <c r="C8" s="217"/>
      <c r="D8" s="218"/>
      <c r="E8" s="42" t="s">
        <v>19</v>
      </c>
      <c r="F8" s="42" t="s">
        <v>20</v>
      </c>
      <c r="G8" s="42" t="s">
        <v>21</v>
      </c>
      <c r="H8" s="42" t="s">
        <v>22</v>
      </c>
      <c r="I8" s="42" t="s">
        <v>23</v>
      </c>
      <c r="J8" s="42" t="s">
        <v>24</v>
      </c>
      <c r="K8" s="42" t="s">
        <v>25</v>
      </c>
      <c r="L8" s="218"/>
      <c r="M8" s="218"/>
      <c r="N8" s="218"/>
      <c r="O8" s="42"/>
    </row>
    <row r="9" spans="1:15" ht="36.75" customHeight="1" x14ac:dyDescent="0.25">
      <c r="A9" s="4">
        <v>1</v>
      </c>
      <c r="B9" s="5" t="s">
        <v>26</v>
      </c>
      <c r="C9" s="3">
        <v>4</v>
      </c>
      <c r="D9" s="3">
        <v>18</v>
      </c>
      <c r="E9" s="3">
        <v>18</v>
      </c>
      <c r="F9" s="3"/>
      <c r="G9" s="3"/>
      <c r="H9" s="3"/>
      <c r="I9" s="3"/>
      <c r="J9" s="3"/>
      <c r="K9" s="3" t="s">
        <v>13</v>
      </c>
      <c r="L9" s="7">
        <v>10000000</v>
      </c>
      <c r="M9" s="3"/>
      <c r="N9" s="3"/>
      <c r="O9" s="3"/>
    </row>
    <row r="10" spans="1:15" ht="23.25" customHeight="1" x14ac:dyDescent="0.25">
      <c r="A10" s="200">
        <v>2</v>
      </c>
      <c r="B10" s="5" t="s">
        <v>27</v>
      </c>
      <c r="C10" s="3">
        <v>4</v>
      </c>
      <c r="D10" s="3">
        <v>4</v>
      </c>
      <c r="F10" s="3">
        <v>4</v>
      </c>
      <c r="G10" s="3"/>
      <c r="H10" s="3"/>
      <c r="I10" s="3"/>
      <c r="J10" s="3"/>
      <c r="K10" s="3"/>
      <c r="L10" s="8">
        <v>75000</v>
      </c>
      <c r="M10" s="3"/>
      <c r="N10" s="3"/>
      <c r="O10" s="3"/>
    </row>
    <row r="11" spans="1:15" ht="23.25" customHeight="1" x14ac:dyDescent="0.25">
      <c r="A11" s="200"/>
      <c r="B11" s="5" t="s">
        <v>28</v>
      </c>
      <c r="C11" s="3">
        <v>2</v>
      </c>
      <c r="D11" s="3">
        <v>2</v>
      </c>
      <c r="F11" s="3">
        <v>2</v>
      </c>
      <c r="G11" s="3"/>
      <c r="H11" s="3"/>
      <c r="I11" s="3"/>
      <c r="J11" s="3"/>
      <c r="K11" s="3"/>
      <c r="L11" s="8">
        <v>1500000</v>
      </c>
      <c r="M11" s="3"/>
      <c r="N11" s="3"/>
      <c r="O11" s="3"/>
    </row>
    <row r="12" spans="1:15" ht="23.25" customHeight="1" x14ac:dyDescent="0.25">
      <c r="A12" s="200">
        <v>3</v>
      </c>
      <c r="B12" s="5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8"/>
      <c r="M12" s="3"/>
      <c r="N12" s="3"/>
      <c r="O12" s="3"/>
    </row>
    <row r="13" spans="1:15" ht="38.25" customHeight="1" x14ac:dyDescent="0.25">
      <c r="A13" s="200"/>
      <c r="B13" s="16" t="s">
        <v>31</v>
      </c>
      <c r="C13" s="3">
        <v>9</v>
      </c>
      <c r="D13" s="3">
        <v>9</v>
      </c>
      <c r="E13" s="3">
        <v>4</v>
      </c>
      <c r="F13" s="3">
        <v>5</v>
      </c>
      <c r="G13" s="3"/>
      <c r="H13" s="3"/>
      <c r="I13" s="3"/>
      <c r="J13" s="3"/>
      <c r="K13" s="3"/>
      <c r="L13" s="8">
        <v>180000</v>
      </c>
      <c r="M13" s="3"/>
      <c r="N13" s="3"/>
      <c r="O13" s="3"/>
    </row>
    <row r="14" spans="1:15" ht="23.25" customHeight="1" x14ac:dyDescent="0.25">
      <c r="A14" s="200"/>
      <c r="B14" s="5" t="s">
        <v>30</v>
      </c>
      <c r="C14" s="3">
        <v>6</v>
      </c>
      <c r="D14" s="3">
        <v>7</v>
      </c>
      <c r="E14" s="3">
        <v>2</v>
      </c>
      <c r="F14" s="3">
        <v>5</v>
      </c>
      <c r="G14" s="3"/>
      <c r="H14" s="3"/>
      <c r="I14" s="3"/>
      <c r="J14" s="3"/>
      <c r="K14" s="3"/>
      <c r="L14" s="8"/>
      <c r="M14" s="3"/>
      <c r="N14" s="3"/>
      <c r="O14" s="3"/>
    </row>
    <row r="15" spans="1:15" ht="23.25" customHeight="1" x14ac:dyDescent="0.25">
      <c r="A15" s="4">
        <v>4</v>
      </c>
      <c r="B15" s="5" t="s">
        <v>32</v>
      </c>
      <c r="C15" s="3">
        <v>8</v>
      </c>
      <c r="D15" s="3">
        <v>14</v>
      </c>
      <c r="E15" s="3">
        <v>7</v>
      </c>
      <c r="F15" s="3">
        <v>7</v>
      </c>
      <c r="G15" s="3"/>
      <c r="H15" s="3"/>
      <c r="I15" s="3"/>
      <c r="J15" s="3"/>
      <c r="K15" s="3"/>
      <c r="L15" s="8"/>
      <c r="M15" s="3"/>
      <c r="N15" s="3"/>
      <c r="O15" s="3">
        <v>1</v>
      </c>
    </row>
    <row r="16" spans="1:15" ht="23.25" customHeight="1" x14ac:dyDescent="0.25">
      <c r="A16" s="4">
        <v>5</v>
      </c>
      <c r="B16" s="3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8"/>
      <c r="M16" s="3"/>
      <c r="N16" s="3"/>
      <c r="O16" s="3"/>
    </row>
    <row r="17" spans="1:15" ht="27.75" customHeight="1" x14ac:dyDescent="0.25">
      <c r="A17" s="4">
        <v>6</v>
      </c>
      <c r="B17" s="16" t="s">
        <v>34</v>
      </c>
      <c r="C17" s="3">
        <v>1</v>
      </c>
      <c r="D17" s="3">
        <v>6</v>
      </c>
      <c r="E17" s="3"/>
      <c r="F17" s="3"/>
      <c r="G17" s="3"/>
      <c r="H17" s="3"/>
      <c r="I17" s="3">
        <v>1</v>
      </c>
      <c r="J17" s="3"/>
      <c r="K17" s="3">
        <v>5</v>
      </c>
      <c r="L17" s="7">
        <v>433158.62</v>
      </c>
      <c r="M17" s="6">
        <v>395539.61</v>
      </c>
      <c r="N17" s="3"/>
      <c r="O17" s="3"/>
    </row>
    <row r="18" spans="1:15" ht="29.25" customHeight="1" x14ac:dyDescent="0.25">
      <c r="A18" s="4">
        <v>7</v>
      </c>
      <c r="B18" s="16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8"/>
      <c r="M18" s="3"/>
      <c r="N18" s="3"/>
      <c r="O18" s="3"/>
    </row>
    <row r="19" spans="1:15" ht="29.25" customHeight="1" x14ac:dyDescent="0.25">
      <c r="A19" s="4">
        <v>8</v>
      </c>
      <c r="B19" s="16" t="s">
        <v>36</v>
      </c>
      <c r="C19" s="3">
        <v>2</v>
      </c>
      <c r="D19" s="3"/>
      <c r="E19" s="3">
        <v>1</v>
      </c>
      <c r="F19" s="3"/>
      <c r="G19" s="3"/>
      <c r="H19" s="3"/>
      <c r="I19" s="3"/>
      <c r="J19" s="3"/>
      <c r="K19" s="3"/>
      <c r="L19" s="8">
        <v>1000000</v>
      </c>
      <c r="M19" s="3"/>
      <c r="N19" s="3"/>
      <c r="O19" s="3"/>
    </row>
    <row r="20" spans="1:15" ht="23.25" customHeight="1" x14ac:dyDescent="0.25">
      <c r="A20" s="4">
        <v>9</v>
      </c>
      <c r="B20" s="5" t="s">
        <v>37</v>
      </c>
      <c r="C20" s="3">
        <v>1</v>
      </c>
      <c r="D20" s="3"/>
      <c r="E20" s="3"/>
      <c r="F20" s="3"/>
      <c r="G20" s="3"/>
      <c r="H20" s="3"/>
      <c r="I20" s="3">
        <v>1</v>
      </c>
      <c r="J20" s="3"/>
      <c r="K20" s="3"/>
      <c r="L20" s="8">
        <v>150000</v>
      </c>
      <c r="M20" s="9"/>
      <c r="N20" s="3"/>
      <c r="O20" s="3"/>
    </row>
    <row r="21" spans="1:15" ht="23.25" customHeight="1" x14ac:dyDescent="0.25">
      <c r="A21" s="4">
        <v>10</v>
      </c>
      <c r="B21" s="5" t="s">
        <v>38</v>
      </c>
      <c r="C21" s="3"/>
      <c r="D21" s="3"/>
      <c r="E21" s="3"/>
      <c r="F21" s="3"/>
      <c r="G21" s="3"/>
      <c r="H21" s="3"/>
      <c r="I21" s="3"/>
      <c r="J21" s="3"/>
      <c r="K21" s="3"/>
      <c r="L21" s="8"/>
      <c r="M21" s="3"/>
      <c r="N21" s="3"/>
      <c r="O21" s="3"/>
    </row>
    <row r="22" spans="1:15" ht="23.25" customHeight="1" x14ac:dyDescent="0.25">
      <c r="A22" s="4">
        <v>11</v>
      </c>
      <c r="B22" s="5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8"/>
      <c r="M22" s="3"/>
      <c r="N22" s="3"/>
      <c r="O22" s="3"/>
    </row>
    <row r="23" spans="1:15" x14ac:dyDescent="0.25">
      <c r="A23" s="13">
        <v>12</v>
      </c>
      <c r="B23" s="14" t="s">
        <v>42</v>
      </c>
      <c r="C23" s="3"/>
      <c r="D23" s="3">
        <v>56</v>
      </c>
      <c r="E23" s="3">
        <v>10</v>
      </c>
      <c r="F23" s="3">
        <v>19</v>
      </c>
      <c r="G23" s="3">
        <v>7</v>
      </c>
      <c r="H23" s="3">
        <f t="shared" ref="H23" si="0">SUM(H9:H22)</f>
        <v>0</v>
      </c>
      <c r="I23" s="3">
        <v>0</v>
      </c>
      <c r="J23" s="3">
        <v>1</v>
      </c>
      <c r="K23" s="3">
        <v>19</v>
      </c>
      <c r="L23" s="9">
        <v>2299000</v>
      </c>
      <c r="M23" s="9">
        <v>470868</v>
      </c>
      <c r="N23" s="15">
        <f>M23/L23*100</f>
        <v>20.481426707264028</v>
      </c>
      <c r="O23" s="3"/>
    </row>
    <row r="24" spans="1:15" x14ac:dyDescent="0.25">
      <c r="A24" s="13"/>
      <c r="B24" s="43" t="s">
        <v>43</v>
      </c>
      <c r="C24" s="42"/>
      <c r="D24" s="42">
        <f>SUM(D9:D23)</f>
        <v>116</v>
      </c>
      <c r="E24" s="42">
        <f>SUM(E9:E23)</f>
        <v>42</v>
      </c>
      <c r="F24" s="42">
        <f>SUM(F9:F23)</f>
        <v>42</v>
      </c>
      <c r="G24" s="42">
        <f>SUM(G9:G23)</f>
        <v>7</v>
      </c>
      <c r="H24" s="42">
        <f>SUM(H23)</f>
        <v>0</v>
      </c>
      <c r="I24" s="42">
        <f t="shared" ref="I24:O24" si="1">SUM(I9:I23)</f>
        <v>2</v>
      </c>
      <c r="J24" s="42">
        <f t="shared" si="1"/>
        <v>1</v>
      </c>
      <c r="K24" s="42">
        <f t="shared" si="1"/>
        <v>24</v>
      </c>
      <c r="L24" s="44">
        <f t="shared" si="1"/>
        <v>15637158.619999999</v>
      </c>
      <c r="M24" s="42">
        <f t="shared" si="1"/>
        <v>866407.61</v>
      </c>
      <c r="N24" s="42">
        <f t="shared" si="1"/>
        <v>20.481426707264028</v>
      </c>
      <c r="O24" s="42">
        <f t="shared" si="1"/>
        <v>1</v>
      </c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2.7109375" style="11" customWidth="1"/>
    <col min="2" max="2" width="49.42578125" customWidth="1"/>
    <col min="3" max="3" width="8" customWidth="1"/>
    <col min="4" max="4" width="4.140625" customWidth="1"/>
    <col min="5" max="10" width="2.85546875" customWidth="1"/>
    <col min="11" max="11" width="3.140625" customWidth="1"/>
    <col min="12" max="12" width="14" customWidth="1"/>
    <col min="13" max="13" width="13" customWidth="1"/>
    <col min="14" max="14" width="5.7109375" customWidth="1"/>
    <col min="15" max="15" width="3.28515625" customWidth="1"/>
  </cols>
  <sheetData>
    <row r="1" spans="1:15" ht="18.75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</row>
    <row r="5" spans="1:15" ht="5.25" customHeight="1" x14ac:dyDescent="0.25"/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82.5" customHeight="1" x14ac:dyDescent="0.25">
      <c r="A7" s="196"/>
      <c r="B7" s="204"/>
      <c r="C7" s="202" t="s">
        <v>4</v>
      </c>
      <c r="D7" s="197" t="s">
        <v>5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14</v>
      </c>
      <c r="L7" s="197" t="s">
        <v>16</v>
      </c>
      <c r="M7" s="197" t="s">
        <v>17</v>
      </c>
      <c r="N7" s="197" t="s">
        <v>18</v>
      </c>
      <c r="O7" s="199"/>
    </row>
    <row r="8" spans="1:15" ht="62.25" customHeight="1" x14ac:dyDescent="0.25">
      <c r="A8" s="196"/>
      <c r="B8" s="204"/>
      <c r="C8" s="203"/>
      <c r="D8" s="197"/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197"/>
      <c r="M8" s="197"/>
      <c r="N8" s="197"/>
      <c r="O8" s="3"/>
    </row>
    <row r="9" spans="1:15" ht="27.75" customHeight="1" x14ac:dyDescent="0.25">
      <c r="A9" s="4">
        <v>1</v>
      </c>
      <c r="B9" s="5" t="s">
        <v>26</v>
      </c>
      <c r="C9" s="3">
        <v>4</v>
      </c>
      <c r="D9" s="3">
        <v>18</v>
      </c>
      <c r="E9" s="3">
        <v>18</v>
      </c>
      <c r="F9" s="3"/>
      <c r="G9" s="3"/>
      <c r="H9" s="3"/>
      <c r="I9" s="3"/>
      <c r="J9" s="3"/>
      <c r="K9" s="3" t="s">
        <v>13</v>
      </c>
      <c r="L9" s="7">
        <v>10000000</v>
      </c>
      <c r="M9" s="3"/>
      <c r="N9" s="3"/>
      <c r="O9" s="3"/>
    </row>
    <row r="10" spans="1:15" ht="23.25" customHeight="1" x14ac:dyDescent="0.25">
      <c r="A10" s="200">
        <v>2</v>
      </c>
      <c r="B10" s="5" t="s">
        <v>27</v>
      </c>
      <c r="C10" s="3">
        <v>4</v>
      </c>
      <c r="D10" s="3">
        <v>4</v>
      </c>
      <c r="F10" s="3">
        <v>4</v>
      </c>
      <c r="G10" s="3"/>
      <c r="H10" s="3"/>
      <c r="I10" s="3"/>
      <c r="J10" s="3"/>
      <c r="K10" s="3"/>
      <c r="L10" s="8">
        <v>75000</v>
      </c>
      <c r="M10" s="3"/>
      <c r="N10" s="3"/>
      <c r="O10" s="3"/>
    </row>
    <row r="11" spans="1:15" ht="23.25" customHeight="1" x14ac:dyDescent="0.25">
      <c r="A11" s="200"/>
      <c r="B11" s="5" t="s">
        <v>28</v>
      </c>
      <c r="C11" s="3">
        <v>2</v>
      </c>
      <c r="D11" s="3">
        <v>2</v>
      </c>
      <c r="F11" s="3">
        <v>2</v>
      </c>
      <c r="G11" s="3"/>
      <c r="H11" s="3"/>
      <c r="I11" s="3"/>
      <c r="J11" s="3"/>
      <c r="K11" s="3"/>
      <c r="L11" s="8">
        <v>1500000</v>
      </c>
      <c r="M11" s="3"/>
      <c r="N11" s="3"/>
      <c r="O11" s="3"/>
    </row>
    <row r="12" spans="1:15" ht="23.25" customHeight="1" x14ac:dyDescent="0.25">
      <c r="A12" s="200">
        <v>3</v>
      </c>
      <c r="B12" s="5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8"/>
      <c r="M12" s="3"/>
      <c r="N12" s="3"/>
      <c r="O12" s="3"/>
    </row>
    <row r="13" spans="1:15" ht="38.25" customHeight="1" x14ac:dyDescent="0.25">
      <c r="A13" s="200"/>
      <c r="B13" s="16" t="s">
        <v>31</v>
      </c>
      <c r="C13" s="3">
        <v>9</v>
      </c>
      <c r="D13" s="3">
        <v>9</v>
      </c>
      <c r="E13" s="3">
        <v>4</v>
      </c>
      <c r="F13" s="3">
        <v>5</v>
      </c>
      <c r="G13" s="3"/>
      <c r="H13" s="3"/>
      <c r="I13" s="3"/>
      <c r="J13" s="3"/>
      <c r="K13" s="3"/>
      <c r="L13" s="8">
        <v>180000</v>
      </c>
      <c r="M13" s="3"/>
      <c r="N13" s="3"/>
      <c r="O13" s="3"/>
    </row>
    <row r="14" spans="1:15" ht="23.25" customHeight="1" x14ac:dyDescent="0.25">
      <c r="A14" s="200"/>
      <c r="B14" s="5" t="s">
        <v>30</v>
      </c>
      <c r="C14" s="3">
        <v>6</v>
      </c>
      <c r="D14" s="3">
        <v>7</v>
      </c>
      <c r="E14" s="3">
        <v>2</v>
      </c>
      <c r="F14" s="3">
        <v>5</v>
      </c>
      <c r="G14" s="3"/>
      <c r="H14" s="3"/>
      <c r="I14" s="3"/>
      <c r="J14" s="3"/>
      <c r="K14" s="3"/>
      <c r="L14" s="8"/>
      <c r="M14" s="3"/>
      <c r="N14" s="3"/>
      <c r="O14" s="3"/>
    </row>
    <row r="15" spans="1:15" ht="23.25" customHeight="1" x14ac:dyDescent="0.25">
      <c r="A15" s="4">
        <v>4</v>
      </c>
      <c r="B15" s="5" t="s">
        <v>32</v>
      </c>
      <c r="C15" s="3">
        <v>8</v>
      </c>
      <c r="D15" s="3">
        <v>14</v>
      </c>
      <c r="E15" s="3">
        <v>7</v>
      </c>
      <c r="F15" s="3">
        <v>7</v>
      </c>
      <c r="G15" s="3"/>
      <c r="H15" s="3"/>
      <c r="I15" s="3"/>
      <c r="J15" s="3"/>
      <c r="K15" s="3"/>
      <c r="L15" s="8"/>
      <c r="M15" s="3"/>
      <c r="N15" s="3"/>
      <c r="O15" s="3">
        <v>1</v>
      </c>
    </row>
    <row r="16" spans="1:15" ht="23.25" customHeight="1" x14ac:dyDescent="0.25">
      <c r="A16" s="4">
        <v>5</v>
      </c>
      <c r="B16" s="3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8"/>
      <c r="M16" s="3"/>
      <c r="N16" s="3"/>
      <c r="O16" s="3"/>
    </row>
    <row r="17" spans="1:15" ht="27.75" customHeight="1" x14ac:dyDescent="0.25">
      <c r="A17" s="4">
        <v>6</v>
      </c>
      <c r="B17" s="16" t="s">
        <v>34</v>
      </c>
      <c r="C17" s="3">
        <v>1</v>
      </c>
      <c r="D17" s="3">
        <v>6</v>
      </c>
      <c r="E17" s="3"/>
      <c r="F17" s="3"/>
      <c r="G17" s="3"/>
      <c r="H17" s="3"/>
      <c r="I17" s="3">
        <v>1</v>
      </c>
      <c r="J17" s="3"/>
      <c r="K17" s="3">
        <v>5</v>
      </c>
      <c r="L17" s="7">
        <v>433158.62</v>
      </c>
      <c r="M17" s="6">
        <v>395539.61</v>
      </c>
      <c r="N17" s="3"/>
      <c r="O17" s="3"/>
    </row>
    <row r="18" spans="1:15" ht="29.25" customHeight="1" x14ac:dyDescent="0.25">
      <c r="A18" s="4">
        <v>7</v>
      </c>
      <c r="B18" s="16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8"/>
      <c r="M18" s="3"/>
      <c r="N18" s="3"/>
      <c r="O18" s="3"/>
    </row>
    <row r="19" spans="1:15" ht="30" customHeight="1" x14ac:dyDescent="0.25">
      <c r="A19" s="4">
        <v>8</v>
      </c>
      <c r="B19" s="16" t="s">
        <v>36</v>
      </c>
      <c r="C19" s="3">
        <v>2</v>
      </c>
      <c r="D19" s="3"/>
      <c r="E19" s="3">
        <v>1</v>
      </c>
      <c r="F19" s="3"/>
      <c r="G19" s="3"/>
      <c r="H19" s="3"/>
      <c r="I19" s="3"/>
      <c r="J19" s="3"/>
      <c r="K19" s="3"/>
      <c r="L19" s="8">
        <v>1000000</v>
      </c>
      <c r="M19" s="3"/>
      <c r="N19" s="3"/>
      <c r="O19" s="3"/>
    </row>
    <row r="20" spans="1:15" ht="23.25" customHeight="1" x14ac:dyDescent="0.25">
      <c r="A20" s="4">
        <v>9</v>
      </c>
      <c r="B20" s="5" t="s">
        <v>37</v>
      </c>
      <c r="C20" s="3">
        <v>1</v>
      </c>
      <c r="D20" s="3"/>
      <c r="E20" s="3"/>
      <c r="F20" s="3"/>
      <c r="G20" s="3"/>
      <c r="H20" s="3"/>
      <c r="I20" s="3">
        <v>1</v>
      </c>
      <c r="J20" s="3"/>
      <c r="K20" s="3"/>
      <c r="L20" s="8">
        <v>150000</v>
      </c>
      <c r="M20" s="9"/>
      <c r="N20" s="3"/>
      <c r="O20" s="3"/>
    </row>
    <row r="21" spans="1:15" ht="23.25" customHeight="1" x14ac:dyDescent="0.25">
      <c r="A21" s="4">
        <v>10</v>
      </c>
      <c r="B21" s="5" t="s">
        <v>38</v>
      </c>
      <c r="C21" s="3"/>
      <c r="D21" s="3"/>
      <c r="E21" s="3"/>
      <c r="F21" s="3"/>
      <c r="G21" s="3"/>
      <c r="H21" s="3"/>
      <c r="I21" s="3"/>
      <c r="J21" s="3"/>
      <c r="K21" s="3"/>
      <c r="L21" s="8"/>
      <c r="M21" s="3"/>
      <c r="N21" s="3"/>
      <c r="O21" s="3"/>
    </row>
    <row r="22" spans="1:15" ht="23.25" customHeight="1" x14ac:dyDescent="0.25">
      <c r="A22" s="4">
        <v>11</v>
      </c>
      <c r="B22" s="5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8"/>
      <c r="M22" s="3"/>
      <c r="N22" s="3"/>
      <c r="O22" s="3"/>
    </row>
    <row r="23" spans="1:15" x14ac:dyDescent="0.25">
      <c r="A23" s="13">
        <v>12</v>
      </c>
      <c r="B23" s="14" t="s">
        <v>42</v>
      </c>
      <c r="C23" s="3"/>
      <c r="D23" s="3">
        <v>56</v>
      </c>
      <c r="E23" s="3">
        <v>10</v>
      </c>
      <c r="F23" s="3">
        <v>19</v>
      </c>
      <c r="G23" s="3">
        <v>7</v>
      </c>
      <c r="H23" s="3">
        <f t="shared" ref="H23" si="0">SUM(H9:H22)</f>
        <v>0</v>
      </c>
      <c r="I23" s="3">
        <v>0</v>
      </c>
      <c r="J23" s="3">
        <v>1</v>
      </c>
      <c r="K23" s="3">
        <v>19</v>
      </c>
      <c r="L23" s="9">
        <v>2299000</v>
      </c>
      <c r="M23" s="9">
        <v>470868</v>
      </c>
      <c r="N23" s="15">
        <f>M23/L23*100</f>
        <v>20.481426707264028</v>
      </c>
      <c r="O23" s="3"/>
    </row>
    <row r="24" spans="1:15" x14ac:dyDescent="0.25">
      <c r="A24" s="13"/>
      <c r="B24" s="17" t="s">
        <v>43</v>
      </c>
      <c r="C24" s="3"/>
      <c r="D24" s="3">
        <f>SUM(D9:D23)</f>
        <v>116</v>
      </c>
      <c r="E24" s="3">
        <f>SUM(E9:E23)</f>
        <v>42</v>
      </c>
      <c r="F24" s="3">
        <f>SUM(F9:F23)</f>
        <v>42</v>
      </c>
      <c r="G24" s="3">
        <f>SUM(G9:G23)</f>
        <v>7</v>
      </c>
      <c r="H24" s="3">
        <f>SUM(H23)</f>
        <v>0</v>
      </c>
      <c r="I24" s="3">
        <f t="shared" ref="I24:O24" si="1">SUM(I9:I23)</f>
        <v>2</v>
      </c>
      <c r="J24" s="3">
        <f t="shared" si="1"/>
        <v>1</v>
      </c>
      <c r="K24" s="3">
        <f t="shared" si="1"/>
        <v>24</v>
      </c>
      <c r="L24" s="8">
        <f t="shared" si="1"/>
        <v>15637158.619999999</v>
      </c>
      <c r="M24" s="3">
        <f t="shared" si="1"/>
        <v>866407.61</v>
      </c>
      <c r="N24" s="3">
        <f t="shared" si="1"/>
        <v>20.481426707264028</v>
      </c>
      <c r="O24" s="3">
        <f t="shared" si="1"/>
        <v>1</v>
      </c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17" bottom="0.16" header="0.3" footer="0.3"/>
  <pageSetup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view="pageBreakPreview" topLeftCell="A9" zoomScaleNormal="100" zoomScaleSheetLayoutView="100" workbookViewId="0">
      <selection activeCell="R19" sqref="R19"/>
    </sheetView>
  </sheetViews>
  <sheetFormatPr defaultRowHeight="15" x14ac:dyDescent="0.25"/>
  <cols>
    <col min="1" max="1" width="2.7109375" style="19" customWidth="1"/>
    <col min="2" max="2" width="49.42578125" customWidth="1"/>
    <col min="3" max="3" width="8" customWidth="1"/>
    <col min="4" max="4" width="4.140625" customWidth="1"/>
    <col min="5" max="10" width="2.85546875" customWidth="1"/>
    <col min="11" max="11" width="3.140625" customWidth="1"/>
    <col min="12" max="12" width="14" customWidth="1"/>
    <col min="13" max="13" width="13" customWidth="1"/>
    <col min="14" max="14" width="5.7109375" customWidth="1"/>
    <col min="15" max="15" width="3.28515625" customWidth="1"/>
  </cols>
  <sheetData>
    <row r="1" spans="1:15" ht="18.7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45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219" t="s">
        <v>1</v>
      </c>
      <c r="B4" s="219"/>
      <c r="C4" s="219"/>
      <c r="D4" s="219"/>
    </row>
    <row r="5" spans="1:15" ht="5.25" customHeight="1" x14ac:dyDescent="0.25"/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82.5" customHeight="1" x14ac:dyDescent="0.25">
      <c r="A7" s="196"/>
      <c r="B7" s="204"/>
      <c r="C7" s="202" t="s">
        <v>4</v>
      </c>
      <c r="D7" s="197" t="s">
        <v>5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12</v>
      </c>
      <c r="K7" s="20" t="s">
        <v>14</v>
      </c>
      <c r="L7" s="197" t="s">
        <v>16</v>
      </c>
      <c r="M7" s="197" t="s">
        <v>17</v>
      </c>
      <c r="N7" s="197" t="s">
        <v>18</v>
      </c>
      <c r="O7" s="199"/>
    </row>
    <row r="8" spans="1:15" ht="62.25" customHeight="1" x14ac:dyDescent="0.25">
      <c r="A8" s="196"/>
      <c r="B8" s="204"/>
      <c r="C8" s="203"/>
      <c r="D8" s="197"/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197"/>
      <c r="M8" s="197"/>
      <c r="N8" s="197"/>
      <c r="O8" s="3"/>
    </row>
    <row r="9" spans="1:15" ht="27.75" customHeight="1" x14ac:dyDescent="0.25">
      <c r="A9" s="4">
        <v>1</v>
      </c>
      <c r="B9" s="5" t="s">
        <v>26</v>
      </c>
      <c r="C9" s="3">
        <v>4</v>
      </c>
      <c r="D9" s="3">
        <v>18</v>
      </c>
      <c r="E9" s="3">
        <v>18</v>
      </c>
      <c r="F9" s="3"/>
      <c r="G9" s="3"/>
      <c r="H9" s="3"/>
      <c r="I9" s="3"/>
      <c r="J9" s="3"/>
      <c r="K9" s="3" t="s">
        <v>13</v>
      </c>
      <c r="L9" s="7">
        <v>10000000</v>
      </c>
      <c r="M9" s="3"/>
      <c r="N9" s="3"/>
      <c r="O9" s="3"/>
    </row>
    <row r="10" spans="1:15" ht="23.25" customHeight="1" x14ac:dyDescent="0.25">
      <c r="A10" s="200">
        <v>2</v>
      </c>
      <c r="B10" s="5" t="s">
        <v>27</v>
      </c>
      <c r="C10" s="3">
        <v>26</v>
      </c>
      <c r="D10" s="3">
        <v>26</v>
      </c>
      <c r="E10">
        <v>22</v>
      </c>
      <c r="F10" s="3">
        <v>3</v>
      </c>
      <c r="H10" s="3"/>
      <c r="I10" s="3">
        <v>1</v>
      </c>
      <c r="J10" s="3"/>
      <c r="K10" s="3"/>
      <c r="L10" s="8">
        <v>1165000</v>
      </c>
      <c r="M10" s="3"/>
      <c r="N10" s="3"/>
      <c r="O10" s="3"/>
    </row>
    <row r="11" spans="1:15" ht="23.25" customHeight="1" x14ac:dyDescent="0.25">
      <c r="A11" s="200"/>
      <c r="B11" s="5" t="s">
        <v>28</v>
      </c>
      <c r="C11" s="3">
        <v>12</v>
      </c>
      <c r="D11" s="3">
        <v>12</v>
      </c>
      <c r="E11">
        <v>10</v>
      </c>
      <c r="F11" s="3">
        <v>2</v>
      </c>
      <c r="G11" s="3">
        <v>1</v>
      </c>
      <c r="H11" s="3"/>
      <c r="I11" s="3"/>
      <c r="J11" s="3"/>
      <c r="K11" s="3"/>
      <c r="L11" s="8">
        <v>3600000</v>
      </c>
      <c r="M11" s="3"/>
      <c r="N11" s="3"/>
      <c r="O11" s="3"/>
    </row>
    <row r="12" spans="1:15" ht="23.25" customHeight="1" x14ac:dyDescent="0.25">
      <c r="A12" s="200">
        <v>3</v>
      </c>
      <c r="B12" s="5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8"/>
      <c r="M12" s="3"/>
      <c r="N12" s="3"/>
      <c r="O12" s="3"/>
    </row>
    <row r="13" spans="1:15" ht="38.25" customHeight="1" x14ac:dyDescent="0.25">
      <c r="A13" s="200"/>
      <c r="B13" s="16" t="s">
        <v>31</v>
      </c>
      <c r="C13" s="3"/>
      <c r="D13" s="3"/>
      <c r="E13" s="3"/>
      <c r="F13" s="3"/>
      <c r="G13" s="3"/>
      <c r="H13" s="3"/>
      <c r="I13" s="3"/>
      <c r="J13" s="3"/>
      <c r="K13" s="3"/>
      <c r="L13" s="8"/>
      <c r="M13" s="3"/>
      <c r="N13" s="3"/>
      <c r="O13" s="3"/>
    </row>
    <row r="14" spans="1:15" ht="23.25" customHeight="1" x14ac:dyDescent="0.25">
      <c r="A14" s="200"/>
      <c r="B14" s="5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8"/>
      <c r="M14" s="3"/>
      <c r="N14" s="3"/>
      <c r="O14" s="3"/>
    </row>
    <row r="15" spans="1:15" ht="23.25" customHeight="1" x14ac:dyDescent="0.25">
      <c r="A15" s="4">
        <v>4</v>
      </c>
      <c r="B15" s="5" t="s">
        <v>32</v>
      </c>
      <c r="C15" s="3"/>
      <c r="D15" s="3"/>
      <c r="E15" s="3"/>
      <c r="F15" s="3"/>
      <c r="G15" s="3"/>
      <c r="H15" s="3"/>
      <c r="I15" s="3"/>
      <c r="J15" s="3"/>
      <c r="K15" s="3"/>
      <c r="L15" s="8"/>
      <c r="M15" s="3"/>
      <c r="N15" s="3"/>
      <c r="O15" s="3"/>
    </row>
    <row r="16" spans="1:15" ht="23.25" customHeight="1" x14ac:dyDescent="0.25">
      <c r="A16" s="4">
        <v>5</v>
      </c>
      <c r="B16" s="3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8"/>
      <c r="M16" s="3"/>
      <c r="N16" s="3"/>
      <c r="O16" s="3"/>
    </row>
    <row r="17" spans="1:15" ht="27.75" customHeight="1" x14ac:dyDescent="0.25">
      <c r="A17" s="4">
        <v>6</v>
      </c>
      <c r="B17" s="16" t="s">
        <v>34</v>
      </c>
      <c r="C17" s="3">
        <v>1</v>
      </c>
      <c r="D17" s="3">
        <v>6</v>
      </c>
      <c r="E17" s="3"/>
      <c r="F17" s="3"/>
      <c r="G17" s="3"/>
      <c r="H17" s="3"/>
      <c r="I17" s="3">
        <v>1</v>
      </c>
      <c r="J17" s="3"/>
      <c r="K17" s="3">
        <v>5</v>
      </c>
      <c r="L17" s="7">
        <v>433158.62</v>
      </c>
      <c r="M17" s="6">
        <v>395539.61</v>
      </c>
      <c r="N17" s="3"/>
      <c r="O17" s="3"/>
    </row>
    <row r="18" spans="1:15" ht="29.25" customHeight="1" x14ac:dyDescent="0.25">
      <c r="A18" s="4">
        <v>7</v>
      </c>
      <c r="B18" s="16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8"/>
      <c r="M18" s="3"/>
      <c r="N18" s="3"/>
      <c r="O18" s="3"/>
    </row>
    <row r="19" spans="1:15" ht="30" customHeight="1" x14ac:dyDescent="0.25">
      <c r="A19" s="4">
        <v>8</v>
      </c>
      <c r="B19" s="16" t="s">
        <v>36</v>
      </c>
      <c r="C19" s="3">
        <v>2</v>
      </c>
      <c r="D19" s="3">
        <v>2</v>
      </c>
      <c r="E19" s="3">
        <v>1</v>
      </c>
      <c r="F19" s="3">
        <v>1</v>
      </c>
      <c r="G19" s="3"/>
      <c r="H19" s="3"/>
      <c r="I19" s="3"/>
      <c r="J19" s="3"/>
      <c r="K19" s="3"/>
      <c r="L19" s="8">
        <v>1000000</v>
      </c>
      <c r="M19" s="3"/>
      <c r="N19" s="3"/>
      <c r="O19" s="3"/>
    </row>
    <row r="20" spans="1:15" ht="23.25" customHeight="1" x14ac:dyDescent="0.25">
      <c r="A20" s="4">
        <v>9</v>
      </c>
      <c r="B20" s="5" t="s">
        <v>37</v>
      </c>
      <c r="C20" s="3">
        <v>1</v>
      </c>
      <c r="D20" s="3"/>
      <c r="E20" s="3"/>
      <c r="F20" s="3"/>
      <c r="G20" s="3"/>
      <c r="H20" s="3"/>
      <c r="I20" s="3">
        <v>1</v>
      </c>
      <c r="J20" s="3"/>
      <c r="K20" s="3"/>
      <c r="L20" s="8">
        <v>150000</v>
      </c>
      <c r="M20" s="9"/>
      <c r="N20" s="3"/>
      <c r="O20" s="3"/>
    </row>
    <row r="21" spans="1:15" ht="23.25" customHeight="1" x14ac:dyDescent="0.25">
      <c r="A21" s="4">
        <v>10</v>
      </c>
      <c r="B21" s="5" t="s">
        <v>38</v>
      </c>
      <c r="C21" s="3"/>
      <c r="D21" s="3"/>
      <c r="E21" s="3"/>
      <c r="F21" s="3"/>
      <c r="G21" s="3"/>
      <c r="H21" s="3"/>
      <c r="I21" s="3"/>
      <c r="J21" s="3"/>
      <c r="K21" s="3"/>
      <c r="L21" s="8">
        <v>25000</v>
      </c>
      <c r="M21" s="9">
        <v>25000</v>
      </c>
      <c r="N21" s="21"/>
      <c r="O21" s="3"/>
    </row>
    <row r="22" spans="1:15" ht="23.25" customHeight="1" x14ac:dyDescent="0.25">
      <c r="A22" s="4">
        <v>11</v>
      </c>
      <c r="B22" s="5" t="s">
        <v>39</v>
      </c>
      <c r="C22" s="3"/>
      <c r="D22" s="3">
        <v>5</v>
      </c>
      <c r="E22" s="3">
        <v>5</v>
      </c>
      <c r="F22" s="3"/>
      <c r="G22" s="3"/>
      <c r="H22" s="3"/>
      <c r="I22" s="3"/>
      <c r="J22" s="3"/>
      <c r="K22" s="3"/>
      <c r="L22" s="8">
        <v>96800</v>
      </c>
      <c r="M22" s="3"/>
      <c r="N22" s="3"/>
      <c r="O22" s="3"/>
    </row>
    <row r="23" spans="1:15" x14ac:dyDescent="0.25">
      <c r="A23" s="18"/>
      <c r="B23" s="17" t="s">
        <v>43</v>
      </c>
      <c r="C23" s="3"/>
      <c r="D23" s="3">
        <f t="shared" ref="D23:M23" si="0">SUM(D9:D22)</f>
        <v>69</v>
      </c>
      <c r="E23" s="3">
        <f t="shared" si="0"/>
        <v>56</v>
      </c>
      <c r="F23" s="3">
        <f t="shared" si="0"/>
        <v>6</v>
      </c>
      <c r="G23" s="3">
        <f t="shared" si="0"/>
        <v>1</v>
      </c>
      <c r="H23" s="3">
        <f t="shared" si="0"/>
        <v>0</v>
      </c>
      <c r="I23" s="3">
        <f t="shared" si="0"/>
        <v>3</v>
      </c>
      <c r="J23" s="3">
        <f t="shared" si="0"/>
        <v>0</v>
      </c>
      <c r="K23" s="3">
        <f t="shared" si="0"/>
        <v>5</v>
      </c>
      <c r="L23" s="6">
        <f t="shared" si="0"/>
        <v>16469958.619999999</v>
      </c>
      <c r="M23" s="6">
        <f t="shared" si="0"/>
        <v>420539.61</v>
      </c>
      <c r="N23" s="3"/>
      <c r="O23" s="3">
        <f>SUM(O9:O22)</f>
        <v>0</v>
      </c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28000000000000003" bottom="0.16" header="0.3" footer="0.19"/>
  <pageSetup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6" workbookViewId="0">
      <selection activeCell="C9" sqref="C9:L9"/>
    </sheetView>
  </sheetViews>
  <sheetFormatPr defaultRowHeight="15" x14ac:dyDescent="0.25"/>
  <cols>
    <col min="1" max="1" width="4.28515625" customWidth="1"/>
    <col min="2" max="2" width="39" customWidth="1"/>
    <col min="12" max="12" width="15.7109375" customWidth="1"/>
    <col min="13" max="13" width="15" customWidth="1"/>
  </cols>
  <sheetData>
    <row r="1" spans="1:15" ht="18.75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24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55.5" x14ac:dyDescent="0.25">
      <c r="A7" s="196"/>
      <c r="B7" s="204"/>
      <c r="C7" s="202" t="s">
        <v>4</v>
      </c>
      <c r="D7" s="197" t="s">
        <v>5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14</v>
      </c>
      <c r="L7" s="220" t="s">
        <v>16</v>
      </c>
      <c r="M7" s="220" t="s">
        <v>17</v>
      </c>
      <c r="N7" s="197" t="s">
        <v>18</v>
      </c>
      <c r="O7" s="199"/>
    </row>
    <row r="8" spans="1:15" x14ac:dyDescent="0.25">
      <c r="A8" s="196"/>
      <c r="B8" s="204"/>
      <c r="C8" s="203"/>
      <c r="D8" s="197"/>
      <c r="E8" s="26" t="s">
        <v>19</v>
      </c>
      <c r="F8" s="26" t="s">
        <v>20</v>
      </c>
      <c r="G8" s="26" t="s">
        <v>21</v>
      </c>
      <c r="H8" s="26" t="s">
        <v>22</v>
      </c>
      <c r="I8" s="26" t="s">
        <v>23</v>
      </c>
      <c r="J8" s="26" t="s">
        <v>24</v>
      </c>
      <c r="K8" s="26" t="s">
        <v>25</v>
      </c>
      <c r="L8" s="220"/>
      <c r="M8" s="220"/>
      <c r="N8" s="197"/>
      <c r="O8" s="26"/>
    </row>
    <row r="9" spans="1:15" ht="29.25" customHeight="1" x14ac:dyDescent="0.25">
      <c r="A9" s="27">
        <v>1</v>
      </c>
      <c r="B9" s="28" t="s">
        <v>26</v>
      </c>
      <c r="C9" s="26">
        <v>4</v>
      </c>
      <c r="D9" s="26">
        <v>18</v>
      </c>
      <c r="E9" s="26">
        <v>18</v>
      </c>
      <c r="F9" s="26"/>
      <c r="G9" s="26"/>
      <c r="H9" s="26"/>
      <c r="I9" s="26"/>
      <c r="J9" s="26"/>
      <c r="K9" s="26"/>
      <c r="L9" s="29">
        <v>10000000</v>
      </c>
      <c r="M9" s="29"/>
      <c r="N9" s="26"/>
      <c r="O9" s="26"/>
    </row>
    <row r="10" spans="1:15" x14ac:dyDescent="0.25">
      <c r="A10" s="200">
        <v>2</v>
      </c>
      <c r="B10" s="28" t="s">
        <v>27</v>
      </c>
      <c r="C10" s="26">
        <v>26</v>
      </c>
      <c r="D10" s="26">
        <v>26</v>
      </c>
      <c r="E10" s="23">
        <v>19</v>
      </c>
      <c r="F10" s="26">
        <v>6</v>
      </c>
      <c r="G10" s="23"/>
      <c r="H10" s="26"/>
      <c r="I10" s="26">
        <v>1</v>
      </c>
      <c r="J10" s="26"/>
      <c r="K10" s="26"/>
      <c r="L10" s="29">
        <v>1165000</v>
      </c>
      <c r="M10" s="29"/>
      <c r="N10" s="26"/>
      <c r="O10" s="26"/>
    </row>
    <row r="11" spans="1:15" x14ac:dyDescent="0.25">
      <c r="A11" s="200"/>
      <c r="B11" s="28" t="s">
        <v>28</v>
      </c>
      <c r="C11" s="26">
        <v>12</v>
      </c>
      <c r="D11" s="26">
        <v>12</v>
      </c>
      <c r="E11" s="23">
        <v>4</v>
      </c>
      <c r="F11" s="26">
        <v>7</v>
      </c>
      <c r="G11" s="26">
        <v>1</v>
      </c>
      <c r="H11" s="26"/>
      <c r="I11" s="26"/>
      <c r="J11" s="26"/>
      <c r="K11" s="26"/>
      <c r="L11" s="29">
        <v>3600000</v>
      </c>
      <c r="M11" s="29"/>
      <c r="N11" s="26"/>
      <c r="O11" s="26"/>
    </row>
    <row r="12" spans="1:15" x14ac:dyDescent="0.25">
      <c r="A12" s="200">
        <v>3</v>
      </c>
      <c r="B12" s="28" t="s">
        <v>29</v>
      </c>
      <c r="C12" s="26"/>
      <c r="D12" s="26"/>
      <c r="E12" s="26"/>
      <c r="F12" s="26"/>
      <c r="G12" s="26"/>
      <c r="H12" s="26"/>
      <c r="I12" s="26"/>
      <c r="J12" s="26"/>
      <c r="K12" s="26"/>
      <c r="L12" s="29"/>
      <c r="M12" s="29"/>
      <c r="N12" s="26"/>
      <c r="O12" s="26"/>
    </row>
    <row r="13" spans="1:15" ht="36" customHeight="1" x14ac:dyDescent="0.25">
      <c r="A13" s="200"/>
      <c r="B13" s="35" t="s">
        <v>31</v>
      </c>
      <c r="C13" s="26"/>
      <c r="D13" s="26"/>
      <c r="E13" s="26"/>
      <c r="F13" s="26"/>
      <c r="G13" s="26"/>
      <c r="H13" s="26"/>
      <c r="I13" s="26"/>
      <c r="J13" s="26"/>
      <c r="K13" s="26"/>
      <c r="L13" s="29"/>
      <c r="M13" s="29"/>
      <c r="N13" s="26"/>
      <c r="O13" s="26"/>
    </row>
    <row r="14" spans="1:15" x14ac:dyDescent="0.25">
      <c r="A14" s="200"/>
      <c r="B14" s="28" t="s">
        <v>30</v>
      </c>
      <c r="C14" s="26"/>
      <c r="D14" s="26"/>
      <c r="E14" s="26"/>
      <c r="F14" s="26"/>
      <c r="G14" s="26"/>
      <c r="H14" s="26"/>
      <c r="I14" s="26"/>
      <c r="J14" s="26"/>
      <c r="K14" s="26"/>
      <c r="L14" s="29"/>
      <c r="M14" s="29"/>
      <c r="N14" s="26"/>
      <c r="O14" s="26"/>
    </row>
    <row r="15" spans="1:15" x14ac:dyDescent="0.25">
      <c r="A15" s="27">
        <v>4</v>
      </c>
      <c r="B15" s="28" t="s">
        <v>32</v>
      </c>
      <c r="C15" s="26"/>
      <c r="D15" s="26"/>
      <c r="E15" s="26"/>
      <c r="F15" s="26"/>
      <c r="G15" s="26"/>
      <c r="H15" s="26"/>
      <c r="I15" s="26"/>
      <c r="J15" s="26"/>
      <c r="K15" s="26"/>
      <c r="L15" s="29"/>
      <c r="M15" s="29"/>
      <c r="N15" s="26"/>
      <c r="O15" s="26"/>
    </row>
    <row r="16" spans="1:15" x14ac:dyDescent="0.25">
      <c r="A16" s="27">
        <v>5</v>
      </c>
      <c r="B16" s="26" t="s">
        <v>33</v>
      </c>
      <c r="C16" s="26"/>
      <c r="D16" s="26"/>
      <c r="E16" s="26"/>
      <c r="F16" s="26"/>
      <c r="G16" s="26"/>
      <c r="H16" s="26"/>
      <c r="I16" s="26"/>
      <c r="J16" s="26"/>
      <c r="K16" s="26"/>
      <c r="L16" s="29"/>
      <c r="M16" s="29"/>
      <c r="N16" s="26"/>
      <c r="O16" s="26"/>
    </row>
    <row r="17" spans="1:15" ht="40.5" customHeight="1" x14ac:dyDescent="0.25">
      <c r="A17" s="27">
        <v>6</v>
      </c>
      <c r="B17" s="35" t="s">
        <v>34</v>
      </c>
      <c r="C17" s="26">
        <v>1</v>
      </c>
      <c r="D17" s="26">
        <v>6</v>
      </c>
      <c r="E17" s="26"/>
      <c r="F17" s="26"/>
      <c r="G17" s="26"/>
      <c r="H17" s="26"/>
      <c r="I17" s="26">
        <v>1</v>
      </c>
      <c r="J17" s="26"/>
      <c r="K17" s="26">
        <v>5</v>
      </c>
      <c r="L17" s="29">
        <v>433158.62</v>
      </c>
      <c r="M17" s="29">
        <v>395539.61</v>
      </c>
      <c r="N17" s="26"/>
      <c r="O17" s="26"/>
    </row>
    <row r="18" spans="1:15" ht="31.5" customHeight="1" x14ac:dyDescent="0.25">
      <c r="A18" s="27">
        <v>7</v>
      </c>
      <c r="B18" s="35" t="s">
        <v>35</v>
      </c>
      <c r="C18" s="26"/>
      <c r="D18" s="26"/>
      <c r="E18" s="26"/>
      <c r="F18" s="26"/>
      <c r="G18" s="26"/>
      <c r="H18" s="26"/>
      <c r="I18" s="26"/>
      <c r="J18" s="26"/>
      <c r="K18" s="26"/>
      <c r="L18" s="29"/>
      <c r="M18" s="29"/>
      <c r="N18" s="26"/>
      <c r="O18" s="26"/>
    </row>
    <row r="19" spans="1:15" ht="33.75" customHeight="1" x14ac:dyDescent="0.25">
      <c r="A19" s="27">
        <v>8</v>
      </c>
      <c r="B19" s="35" t="s">
        <v>36</v>
      </c>
      <c r="C19" s="26">
        <v>2</v>
      </c>
      <c r="D19" s="26"/>
      <c r="E19" s="26"/>
      <c r="F19" s="26"/>
      <c r="G19" s="26"/>
      <c r="H19" s="26"/>
      <c r="I19" s="26"/>
      <c r="J19" s="26">
        <v>2</v>
      </c>
      <c r="K19" s="26"/>
      <c r="L19" s="29">
        <v>1000000</v>
      </c>
      <c r="M19" s="29"/>
      <c r="N19" s="26"/>
      <c r="O19" s="26"/>
    </row>
    <row r="20" spans="1:15" x14ac:dyDescent="0.25">
      <c r="A20" s="27">
        <v>9</v>
      </c>
      <c r="B20" s="28" t="s">
        <v>37</v>
      </c>
      <c r="C20" s="26">
        <v>1</v>
      </c>
      <c r="D20" s="26"/>
      <c r="E20" s="26"/>
      <c r="F20" s="26"/>
      <c r="G20" s="26"/>
      <c r="H20" s="26"/>
      <c r="I20" s="26"/>
      <c r="J20" s="26">
        <v>1</v>
      </c>
      <c r="K20" s="26"/>
      <c r="L20" s="29">
        <v>150000</v>
      </c>
      <c r="M20" s="29"/>
      <c r="N20" s="26"/>
      <c r="O20" s="26"/>
    </row>
    <row r="21" spans="1:15" x14ac:dyDescent="0.25">
      <c r="A21" s="27">
        <v>10</v>
      </c>
      <c r="B21" s="28" t="s">
        <v>38</v>
      </c>
      <c r="C21" s="26"/>
      <c r="D21" s="26"/>
      <c r="E21" s="26"/>
      <c r="F21" s="26"/>
      <c r="G21" s="26"/>
      <c r="H21" s="26"/>
      <c r="I21" s="26"/>
      <c r="J21" s="26"/>
      <c r="K21" s="26"/>
      <c r="L21" s="29"/>
      <c r="M21" s="29"/>
      <c r="N21" s="26"/>
      <c r="O21" s="26"/>
    </row>
    <row r="22" spans="1:15" x14ac:dyDescent="0.25">
      <c r="A22" s="27">
        <v>11</v>
      </c>
      <c r="B22" s="28" t="s">
        <v>39</v>
      </c>
      <c r="C22" s="26"/>
      <c r="D22" s="26"/>
      <c r="E22" s="26"/>
      <c r="F22" s="26"/>
      <c r="G22" s="26"/>
      <c r="H22" s="26"/>
      <c r="I22" s="26"/>
      <c r="J22" s="26"/>
      <c r="K22" s="26"/>
      <c r="L22" s="29"/>
      <c r="M22" s="29"/>
      <c r="N22" s="26"/>
      <c r="O22" s="26"/>
    </row>
    <row r="23" spans="1:15" x14ac:dyDescent="0.25">
      <c r="A23" s="32">
        <v>12</v>
      </c>
      <c r="B23" s="33" t="s">
        <v>42</v>
      </c>
      <c r="C23" s="26"/>
      <c r="D23" s="26">
        <v>56</v>
      </c>
      <c r="E23" s="26"/>
      <c r="F23" s="26"/>
      <c r="G23" s="26"/>
      <c r="H23" s="26"/>
      <c r="I23" s="26"/>
      <c r="J23" s="26"/>
      <c r="K23" s="26"/>
      <c r="L23" s="29">
        <v>2299000</v>
      </c>
      <c r="M23" s="29">
        <v>470868</v>
      </c>
      <c r="N23" s="34">
        <v>20.481426707264028</v>
      </c>
      <c r="O23" s="26"/>
    </row>
    <row r="24" spans="1:15" x14ac:dyDescent="0.25">
      <c r="A24" s="32"/>
      <c r="B24" s="36" t="s">
        <v>43</v>
      </c>
      <c r="C24" s="26">
        <v>46</v>
      </c>
      <c r="D24" s="26">
        <v>118</v>
      </c>
      <c r="E24" s="26">
        <v>41</v>
      </c>
      <c r="F24" s="26">
        <v>13</v>
      </c>
      <c r="G24" s="26">
        <v>1</v>
      </c>
      <c r="H24" s="26">
        <v>0</v>
      </c>
      <c r="I24" s="26">
        <v>2</v>
      </c>
      <c r="J24" s="26">
        <v>3</v>
      </c>
      <c r="K24" s="26">
        <v>5</v>
      </c>
      <c r="L24" s="29">
        <v>18647158.619999997</v>
      </c>
      <c r="M24" s="29">
        <v>866407.61</v>
      </c>
      <c r="N24" s="26">
        <v>20.481426707264028</v>
      </c>
      <c r="O24" s="26">
        <v>0</v>
      </c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11" workbookViewId="0">
      <selection activeCell="E23" sqref="E23:K23"/>
    </sheetView>
  </sheetViews>
  <sheetFormatPr defaultRowHeight="15" x14ac:dyDescent="0.25"/>
  <cols>
    <col min="1" max="1" width="5.85546875" customWidth="1"/>
    <col min="2" max="2" width="36.5703125" customWidth="1"/>
    <col min="5" max="5" width="2.85546875" customWidth="1"/>
    <col min="6" max="6" width="5.42578125" customWidth="1"/>
    <col min="7" max="11" width="2.85546875" customWidth="1"/>
    <col min="12" max="12" width="15.85546875" customWidth="1"/>
    <col min="13" max="13" width="14.28515625" style="37" customWidth="1"/>
  </cols>
  <sheetData>
    <row r="1" spans="1:15" ht="18.75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47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  <c r="E4" s="23"/>
      <c r="F4" s="23"/>
      <c r="G4" s="23"/>
      <c r="H4" s="23"/>
      <c r="I4" s="23"/>
      <c r="J4" s="23"/>
      <c r="K4" s="23"/>
      <c r="L4" s="23"/>
      <c r="N4" s="23"/>
      <c r="O4" s="23"/>
    </row>
    <row r="5" spans="1:15" x14ac:dyDescent="0.25">
      <c r="A5" s="24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N5" s="23"/>
      <c r="O5" s="23"/>
    </row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55.5" x14ac:dyDescent="0.25">
      <c r="A7" s="196"/>
      <c r="B7" s="204"/>
      <c r="C7" s="202" t="s">
        <v>4</v>
      </c>
      <c r="D7" s="197" t="s">
        <v>5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14</v>
      </c>
      <c r="L7" s="197" t="s">
        <v>16</v>
      </c>
      <c r="M7" s="220" t="s">
        <v>17</v>
      </c>
      <c r="N7" s="197" t="s">
        <v>18</v>
      </c>
      <c r="O7" s="199"/>
    </row>
    <row r="8" spans="1:15" x14ac:dyDescent="0.25">
      <c r="A8" s="196"/>
      <c r="B8" s="204"/>
      <c r="C8" s="203"/>
      <c r="D8" s="197"/>
      <c r="E8" s="26" t="s">
        <v>19</v>
      </c>
      <c r="F8" s="26" t="s">
        <v>20</v>
      </c>
      <c r="G8" s="26" t="s">
        <v>21</v>
      </c>
      <c r="H8" s="26" t="s">
        <v>22</v>
      </c>
      <c r="I8" s="26" t="s">
        <v>23</v>
      </c>
      <c r="J8" s="26" t="s">
        <v>24</v>
      </c>
      <c r="K8" s="26" t="s">
        <v>25</v>
      </c>
      <c r="L8" s="197"/>
      <c r="M8" s="220"/>
      <c r="N8" s="197"/>
      <c r="O8" s="26"/>
    </row>
    <row r="9" spans="1:15" ht="32.25" customHeight="1" x14ac:dyDescent="0.25">
      <c r="A9" s="27">
        <v>1</v>
      </c>
      <c r="B9" s="22" t="s">
        <v>26</v>
      </c>
      <c r="C9" s="26">
        <v>4</v>
      </c>
      <c r="D9" s="26">
        <v>18</v>
      </c>
      <c r="E9" s="26">
        <v>18</v>
      </c>
      <c r="F9" s="26"/>
      <c r="G9" s="26"/>
      <c r="H9" s="26"/>
      <c r="I9" s="26"/>
      <c r="J9" s="26"/>
      <c r="K9" s="26"/>
      <c r="L9" s="29">
        <v>10000000</v>
      </c>
      <c r="M9" s="29"/>
      <c r="N9" s="40"/>
      <c r="O9" s="26"/>
    </row>
    <row r="10" spans="1:15" ht="30" customHeight="1" x14ac:dyDescent="0.25">
      <c r="A10" s="200">
        <v>2</v>
      </c>
      <c r="B10" s="35" t="s">
        <v>27</v>
      </c>
      <c r="C10" s="26"/>
      <c r="D10" s="26">
        <v>96</v>
      </c>
      <c r="E10" s="23">
        <v>6</v>
      </c>
      <c r="F10" s="26">
        <v>88</v>
      </c>
      <c r="G10" s="26"/>
      <c r="H10" s="26"/>
      <c r="I10" s="26">
        <v>2</v>
      </c>
      <c r="J10" s="26"/>
      <c r="K10" s="26"/>
      <c r="L10" s="30">
        <v>11250000</v>
      </c>
      <c r="M10" s="29"/>
      <c r="N10" s="26"/>
      <c r="O10" s="26"/>
    </row>
    <row r="11" spans="1:15" ht="30" x14ac:dyDescent="0.25">
      <c r="A11" s="200"/>
      <c r="B11" s="35" t="s">
        <v>28</v>
      </c>
      <c r="C11" s="26"/>
      <c r="D11" s="26">
        <v>51</v>
      </c>
      <c r="E11" s="23">
        <v>5</v>
      </c>
      <c r="F11" s="26">
        <v>44</v>
      </c>
      <c r="G11" s="26">
        <v>2</v>
      </c>
      <c r="H11" s="26"/>
      <c r="I11" s="26"/>
      <c r="J11" s="26"/>
      <c r="K11" s="26"/>
      <c r="L11" s="30">
        <v>3763000</v>
      </c>
      <c r="M11" s="29"/>
      <c r="N11" s="26"/>
      <c r="O11" s="26"/>
    </row>
    <row r="12" spans="1:15" ht="30" x14ac:dyDescent="0.25">
      <c r="A12" s="200">
        <v>3</v>
      </c>
      <c r="B12" s="35" t="s">
        <v>29</v>
      </c>
      <c r="C12" s="26"/>
      <c r="D12" s="26"/>
      <c r="E12" s="26"/>
      <c r="F12" s="26"/>
      <c r="G12" s="26"/>
      <c r="H12" s="26"/>
      <c r="I12" s="26"/>
      <c r="J12" s="26"/>
      <c r="K12" s="26"/>
      <c r="L12" s="30"/>
      <c r="M12" s="29"/>
      <c r="N12" s="26"/>
      <c r="O12" s="26"/>
    </row>
    <row r="13" spans="1:15" ht="30" x14ac:dyDescent="0.25">
      <c r="A13" s="200"/>
      <c r="B13" s="35" t="s">
        <v>31</v>
      </c>
      <c r="C13" s="26"/>
      <c r="D13" s="26"/>
      <c r="E13" s="26"/>
      <c r="F13" s="26"/>
      <c r="G13" s="26"/>
      <c r="H13" s="26"/>
      <c r="I13" s="26"/>
      <c r="J13" s="26"/>
      <c r="K13" s="26"/>
      <c r="L13" s="30"/>
      <c r="M13" s="29"/>
      <c r="N13" s="26"/>
      <c r="O13" s="26"/>
    </row>
    <row r="14" spans="1:15" ht="30" x14ac:dyDescent="0.25">
      <c r="A14" s="200"/>
      <c r="B14" s="35" t="s">
        <v>30</v>
      </c>
      <c r="C14" s="26"/>
      <c r="D14" s="26"/>
      <c r="E14" s="26"/>
      <c r="F14" s="26"/>
      <c r="G14" s="26"/>
      <c r="H14" s="26"/>
      <c r="I14" s="26"/>
      <c r="J14" s="26"/>
      <c r="K14" s="26"/>
      <c r="L14" s="30"/>
      <c r="M14" s="29"/>
      <c r="N14" s="26"/>
      <c r="O14" s="26"/>
    </row>
    <row r="15" spans="1:15" x14ac:dyDescent="0.25">
      <c r="A15" s="27">
        <v>4</v>
      </c>
      <c r="B15" s="28" t="s">
        <v>32</v>
      </c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9"/>
      <c r="N15" s="26"/>
      <c r="O15" s="26"/>
    </row>
    <row r="16" spans="1:15" x14ac:dyDescent="0.25">
      <c r="A16" s="27">
        <v>5</v>
      </c>
      <c r="B16" s="26" t="s">
        <v>33</v>
      </c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9"/>
      <c r="N16" s="26"/>
      <c r="O16" s="26"/>
    </row>
    <row r="17" spans="1:17" ht="34.5" customHeight="1" x14ac:dyDescent="0.25">
      <c r="A17" s="27">
        <v>6</v>
      </c>
      <c r="B17" s="35" t="s">
        <v>34</v>
      </c>
      <c r="C17" s="26">
        <v>1</v>
      </c>
      <c r="D17" s="26">
        <v>6</v>
      </c>
      <c r="E17" s="26"/>
      <c r="F17" s="26"/>
      <c r="G17" s="26"/>
      <c r="H17" s="26"/>
      <c r="I17" s="26">
        <v>1</v>
      </c>
      <c r="J17" s="26"/>
      <c r="K17" s="26">
        <v>5</v>
      </c>
      <c r="L17" s="29">
        <v>433158.62</v>
      </c>
      <c r="M17" s="29">
        <v>395539.61</v>
      </c>
      <c r="N17" s="26"/>
      <c r="O17" s="26"/>
    </row>
    <row r="18" spans="1:17" ht="36" customHeight="1" x14ac:dyDescent="0.25">
      <c r="A18" s="27">
        <v>7</v>
      </c>
      <c r="B18" s="35" t="s">
        <v>35</v>
      </c>
      <c r="C18" s="26"/>
      <c r="D18" s="26"/>
      <c r="E18" s="26"/>
      <c r="F18" s="26"/>
      <c r="G18" s="26"/>
      <c r="H18" s="26"/>
      <c r="I18" s="26"/>
      <c r="J18" s="26"/>
      <c r="K18" s="26"/>
      <c r="L18" s="30"/>
      <c r="M18" s="29"/>
      <c r="N18" s="26"/>
      <c r="O18" s="26"/>
    </row>
    <row r="19" spans="1:17" ht="35.25" customHeight="1" x14ac:dyDescent="0.25">
      <c r="A19" s="27">
        <v>8</v>
      </c>
      <c r="B19" s="35" t="s">
        <v>36</v>
      </c>
      <c r="C19" s="26">
        <v>2</v>
      </c>
      <c r="D19" s="26"/>
      <c r="E19" s="26"/>
      <c r="F19" s="26"/>
      <c r="G19" s="26"/>
      <c r="H19" s="26"/>
      <c r="I19" s="26"/>
      <c r="J19" s="26">
        <v>2</v>
      </c>
      <c r="K19" s="26"/>
      <c r="L19" s="30">
        <v>1000000</v>
      </c>
      <c r="M19" s="29"/>
      <c r="N19" s="26"/>
      <c r="O19" s="26"/>
    </row>
    <row r="20" spans="1:17" x14ac:dyDescent="0.25">
      <c r="A20" s="27">
        <v>9</v>
      </c>
      <c r="B20" s="28" t="s">
        <v>37</v>
      </c>
      <c r="C20" s="26">
        <v>1</v>
      </c>
      <c r="D20" s="26"/>
      <c r="E20" s="26"/>
      <c r="F20" s="26"/>
      <c r="G20" s="26"/>
      <c r="H20" s="26"/>
      <c r="I20" s="26"/>
      <c r="J20" s="26">
        <v>1</v>
      </c>
      <c r="K20" s="26"/>
      <c r="L20" s="30">
        <v>150000</v>
      </c>
      <c r="M20" s="29"/>
      <c r="N20" s="26"/>
      <c r="O20" s="26"/>
    </row>
    <row r="21" spans="1:17" x14ac:dyDescent="0.25">
      <c r="A21" s="27">
        <v>10</v>
      </c>
      <c r="B21" s="28" t="s">
        <v>38</v>
      </c>
      <c r="C21" s="26"/>
      <c r="D21" s="26"/>
      <c r="E21" s="26"/>
      <c r="F21" s="26"/>
      <c r="G21" s="26"/>
      <c r="H21" s="26"/>
      <c r="I21" s="26"/>
      <c r="J21" s="26"/>
      <c r="K21" s="26"/>
      <c r="L21" s="30"/>
      <c r="M21" s="29"/>
      <c r="N21" s="26"/>
      <c r="O21" s="26"/>
    </row>
    <row r="22" spans="1:17" x14ac:dyDescent="0.25">
      <c r="A22" s="27">
        <v>11</v>
      </c>
      <c r="B22" s="28" t="s">
        <v>39</v>
      </c>
      <c r="C22" s="26"/>
      <c r="D22" s="26"/>
      <c r="E22" s="26"/>
      <c r="F22" s="26"/>
      <c r="G22" s="26"/>
      <c r="H22" s="26"/>
      <c r="I22" s="26"/>
      <c r="J22" s="26"/>
      <c r="K22" s="26"/>
      <c r="L22" s="30"/>
      <c r="M22" s="29"/>
      <c r="N22" s="26"/>
      <c r="O22" s="26"/>
      <c r="Q22" s="37"/>
    </row>
    <row r="23" spans="1:17" x14ac:dyDescent="0.25">
      <c r="A23" s="32">
        <v>12</v>
      </c>
      <c r="B23" s="33" t="s">
        <v>42</v>
      </c>
      <c r="C23" s="26"/>
      <c r="D23" s="26">
        <v>56</v>
      </c>
      <c r="E23" s="26">
        <v>10</v>
      </c>
      <c r="F23" s="26">
        <v>19</v>
      </c>
      <c r="G23" s="26">
        <v>7</v>
      </c>
      <c r="H23" s="26">
        <f t="shared" ref="H23" si="0">SUM(H9:H22)</f>
        <v>0</v>
      </c>
      <c r="I23" s="26">
        <v>0</v>
      </c>
      <c r="J23" s="26">
        <v>1</v>
      </c>
      <c r="K23" s="26">
        <v>19</v>
      </c>
      <c r="L23" s="31">
        <v>2299000</v>
      </c>
      <c r="M23" s="29">
        <v>470868</v>
      </c>
      <c r="N23" s="34">
        <f>M23/L23*100</f>
        <v>20.481426707264028</v>
      </c>
      <c r="O23" s="26"/>
    </row>
    <row r="24" spans="1:17" x14ac:dyDescent="0.25">
      <c r="A24" s="32"/>
      <c r="B24" s="36" t="s">
        <v>43</v>
      </c>
      <c r="C24" s="38">
        <f>SUM(C9:C23)</f>
        <v>8</v>
      </c>
      <c r="D24" s="38">
        <f t="shared" ref="D24:N24" si="1">SUM(D9:D23)</f>
        <v>227</v>
      </c>
      <c r="E24" s="38">
        <f t="shared" si="1"/>
        <v>39</v>
      </c>
      <c r="F24" s="38">
        <f t="shared" si="1"/>
        <v>151</v>
      </c>
      <c r="G24" s="38">
        <f t="shared" si="1"/>
        <v>9</v>
      </c>
      <c r="H24" s="38">
        <f t="shared" si="1"/>
        <v>0</v>
      </c>
      <c r="I24" s="38">
        <f t="shared" si="1"/>
        <v>3</v>
      </c>
      <c r="J24" s="38">
        <f t="shared" si="1"/>
        <v>4</v>
      </c>
      <c r="K24" s="38">
        <f t="shared" si="1"/>
        <v>24</v>
      </c>
      <c r="L24" s="39">
        <f t="shared" si="1"/>
        <v>28895158.620000001</v>
      </c>
      <c r="M24" s="39">
        <f t="shared" si="1"/>
        <v>866407.61</v>
      </c>
      <c r="N24" s="38">
        <f t="shared" si="1"/>
        <v>20.481426707264028</v>
      </c>
      <c r="O24" s="26">
        <f t="shared" ref="O24" si="2">SUM(O9:O23)</f>
        <v>0</v>
      </c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4" workbookViewId="0">
      <selection activeCell="B20" sqref="B20"/>
    </sheetView>
  </sheetViews>
  <sheetFormatPr defaultRowHeight="15" x14ac:dyDescent="0.25"/>
  <cols>
    <col min="1" max="1" width="4.7109375" customWidth="1"/>
    <col min="2" max="2" width="32" customWidth="1"/>
    <col min="3" max="3" width="7.140625" customWidth="1"/>
    <col min="4" max="4" width="5.140625" customWidth="1"/>
    <col min="5" max="11" width="4.28515625" customWidth="1"/>
    <col min="12" max="12" width="15" customWidth="1"/>
    <col min="13" max="13" width="14.140625" customWidth="1"/>
    <col min="14" max="14" width="7" customWidth="1"/>
    <col min="15" max="15" width="5.7109375" customWidth="1"/>
  </cols>
  <sheetData>
    <row r="1" spans="1:15" ht="18.7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 x14ac:dyDescent="0.25">
      <c r="A2" s="194" t="s">
        <v>53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5" x14ac:dyDescent="0.25">
      <c r="A4" s="195" t="s">
        <v>1</v>
      </c>
      <c r="B4" s="195"/>
      <c r="C4" s="195"/>
      <c r="D4" s="195"/>
      <c r="E4" s="23"/>
      <c r="F4" s="23"/>
      <c r="G4" s="23"/>
      <c r="H4" s="23"/>
      <c r="I4" s="23"/>
      <c r="J4" s="23"/>
      <c r="K4" s="23"/>
      <c r="L4" s="23"/>
      <c r="M4" s="37"/>
      <c r="N4" s="23"/>
      <c r="O4" s="23"/>
    </row>
    <row r="5" spans="1:15" x14ac:dyDescent="0.25">
      <c r="A5" s="4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37"/>
      <c r="N5" s="23"/>
      <c r="O5" s="23"/>
    </row>
    <row r="6" spans="1:15" x14ac:dyDescent="0.25">
      <c r="A6" s="196" t="s">
        <v>2</v>
      </c>
      <c r="B6" s="204" t="s">
        <v>3</v>
      </c>
      <c r="C6" s="205" t="s">
        <v>6</v>
      </c>
      <c r="D6" s="206"/>
      <c r="E6" s="206"/>
      <c r="F6" s="206"/>
      <c r="G6" s="206"/>
      <c r="H6" s="206"/>
      <c r="I6" s="206"/>
      <c r="J6" s="206"/>
      <c r="K6" s="207"/>
      <c r="L6" s="201" t="s">
        <v>15</v>
      </c>
      <c r="M6" s="201"/>
      <c r="N6" s="201"/>
      <c r="O6" s="198" t="s">
        <v>40</v>
      </c>
    </row>
    <row r="7" spans="1:15" ht="55.5" x14ac:dyDescent="0.25">
      <c r="A7" s="196"/>
      <c r="B7" s="204"/>
      <c r="C7" s="202" t="s">
        <v>4</v>
      </c>
      <c r="D7" s="197" t="s">
        <v>5</v>
      </c>
      <c r="E7" s="47" t="s">
        <v>7</v>
      </c>
      <c r="F7" s="47" t="s">
        <v>8</v>
      </c>
      <c r="G7" s="47" t="s">
        <v>9</v>
      </c>
      <c r="H7" s="47" t="s">
        <v>10</v>
      </c>
      <c r="I7" s="47" t="s">
        <v>11</v>
      </c>
      <c r="J7" s="47" t="s">
        <v>12</v>
      </c>
      <c r="K7" s="47" t="s">
        <v>14</v>
      </c>
      <c r="L7" s="197" t="s">
        <v>16</v>
      </c>
      <c r="M7" s="220" t="s">
        <v>17</v>
      </c>
      <c r="N7" s="197" t="s">
        <v>18</v>
      </c>
      <c r="O7" s="199"/>
    </row>
    <row r="8" spans="1:15" x14ac:dyDescent="0.25">
      <c r="A8" s="196"/>
      <c r="B8" s="204"/>
      <c r="C8" s="203"/>
      <c r="D8" s="197"/>
      <c r="E8" s="26" t="s">
        <v>19</v>
      </c>
      <c r="F8" s="26" t="s">
        <v>20</v>
      </c>
      <c r="G8" s="26" t="s">
        <v>21</v>
      </c>
      <c r="H8" s="26" t="s">
        <v>22</v>
      </c>
      <c r="I8" s="26" t="s">
        <v>23</v>
      </c>
      <c r="J8" s="26" t="s">
        <v>24</v>
      </c>
      <c r="K8" s="26" t="s">
        <v>25</v>
      </c>
      <c r="L8" s="197"/>
      <c r="M8" s="220"/>
      <c r="N8" s="197"/>
      <c r="O8" s="26"/>
    </row>
    <row r="9" spans="1:15" ht="34.5" customHeight="1" x14ac:dyDescent="0.25">
      <c r="A9" s="27">
        <v>1</v>
      </c>
      <c r="B9" s="50" t="s">
        <v>26</v>
      </c>
      <c r="C9" s="26">
        <v>4</v>
      </c>
      <c r="D9" s="26">
        <v>18</v>
      </c>
      <c r="E9" s="26">
        <v>18</v>
      </c>
      <c r="F9" s="26"/>
      <c r="G9" s="26"/>
      <c r="H9" s="26"/>
      <c r="I9" s="26"/>
      <c r="J9" s="26"/>
      <c r="K9" s="26"/>
      <c r="L9" s="29">
        <v>10000000</v>
      </c>
      <c r="M9" s="29"/>
      <c r="N9" s="40"/>
      <c r="O9" s="26"/>
    </row>
    <row r="10" spans="1:15" ht="27" customHeight="1" x14ac:dyDescent="0.25">
      <c r="A10" s="200">
        <v>2</v>
      </c>
      <c r="B10" s="51" t="s">
        <v>27</v>
      </c>
      <c r="C10" s="38"/>
      <c r="D10" s="38">
        <v>96</v>
      </c>
      <c r="E10" s="54">
        <v>56</v>
      </c>
      <c r="F10" s="38">
        <v>38</v>
      </c>
      <c r="G10" s="38"/>
      <c r="H10" s="38"/>
      <c r="I10" s="38"/>
      <c r="J10" s="38">
        <v>2</v>
      </c>
      <c r="K10" s="38"/>
      <c r="L10" s="55">
        <v>3763000</v>
      </c>
      <c r="M10" s="29"/>
      <c r="N10" s="26"/>
      <c r="O10" s="26"/>
    </row>
    <row r="11" spans="1:15" ht="32.25" customHeight="1" x14ac:dyDescent="0.25">
      <c r="A11" s="200"/>
      <c r="B11" s="51" t="s">
        <v>28</v>
      </c>
      <c r="C11" s="38"/>
      <c r="D11" s="38">
        <v>56</v>
      </c>
      <c r="E11" s="54">
        <v>53</v>
      </c>
      <c r="F11" s="38">
        <v>3</v>
      </c>
      <c r="G11" s="38"/>
      <c r="H11" s="38"/>
      <c r="I11" s="38"/>
      <c r="J11" s="38"/>
      <c r="K11" s="38"/>
      <c r="L11" s="55">
        <v>12500000</v>
      </c>
      <c r="M11" s="29"/>
      <c r="N11" s="26"/>
      <c r="O11" s="26"/>
    </row>
    <row r="12" spans="1:15" ht="27" customHeight="1" x14ac:dyDescent="0.25">
      <c r="A12" s="200">
        <v>3</v>
      </c>
      <c r="B12" s="51" t="s">
        <v>29</v>
      </c>
      <c r="C12" s="26"/>
      <c r="D12" s="26"/>
      <c r="E12" s="26"/>
      <c r="F12" s="26"/>
      <c r="G12" s="26"/>
      <c r="H12" s="26"/>
      <c r="I12" s="26"/>
      <c r="J12" s="26"/>
      <c r="K12" s="26"/>
      <c r="L12" s="30"/>
      <c r="M12" s="29"/>
      <c r="N12" s="26"/>
      <c r="O12" s="26"/>
    </row>
    <row r="13" spans="1:15" ht="45" customHeight="1" x14ac:dyDescent="0.25">
      <c r="A13" s="200"/>
      <c r="B13" s="51" t="s">
        <v>31</v>
      </c>
      <c r="C13" s="26"/>
      <c r="D13" s="26"/>
      <c r="E13" s="26"/>
      <c r="F13" s="26"/>
      <c r="G13" s="26"/>
      <c r="H13" s="26"/>
      <c r="I13" s="26"/>
      <c r="J13" s="26"/>
      <c r="K13" s="26"/>
      <c r="L13" s="30"/>
      <c r="M13" s="29"/>
      <c r="N13" s="26"/>
      <c r="O13" s="26"/>
    </row>
    <row r="14" spans="1:15" ht="33" customHeight="1" x14ac:dyDescent="0.25">
      <c r="A14" s="200"/>
      <c r="B14" s="35" t="s">
        <v>30</v>
      </c>
      <c r="C14" s="26"/>
      <c r="D14" s="26"/>
      <c r="E14" s="26"/>
      <c r="F14" s="26"/>
      <c r="G14" s="26"/>
      <c r="H14" s="26"/>
      <c r="I14" s="26"/>
      <c r="J14" s="26"/>
      <c r="K14" s="26"/>
      <c r="L14" s="30"/>
      <c r="M14" s="29"/>
      <c r="N14" s="26"/>
      <c r="O14" s="26"/>
    </row>
    <row r="15" spans="1:15" x14ac:dyDescent="0.25">
      <c r="A15" s="27">
        <v>4</v>
      </c>
      <c r="B15" s="28" t="s">
        <v>32</v>
      </c>
      <c r="C15" s="38"/>
      <c r="D15" s="38">
        <v>5</v>
      </c>
      <c r="E15" s="38">
        <v>5</v>
      </c>
      <c r="F15" s="38"/>
      <c r="G15" s="38"/>
      <c r="H15" s="38"/>
      <c r="I15" s="38"/>
      <c r="J15" s="38"/>
      <c r="K15" s="38"/>
      <c r="L15" s="55">
        <v>2500000</v>
      </c>
      <c r="M15" s="39"/>
      <c r="N15" s="26"/>
      <c r="O15" s="26"/>
    </row>
    <row r="16" spans="1:15" x14ac:dyDescent="0.25">
      <c r="A16" s="27">
        <v>5</v>
      </c>
      <c r="B16" s="26" t="s">
        <v>33</v>
      </c>
      <c r="C16" s="38">
        <v>1</v>
      </c>
      <c r="D16" s="38">
        <v>1</v>
      </c>
      <c r="E16" s="38"/>
      <c r="F16" s="38"/>
      <c r="G16" s="38"/>
      <c r="H16" s="38">
        <v>1</v>
      </c>
      <c r="I16" s="38"/>
      <c r="J16" s="38"/>
      <c r="K16" s="38"/>
      <c r="L16" s="55">
        <v>851000</v>
      </c>
      <c r="M16" s="39"/>
      <c r="N16" s="26"/>
      <c r="O16" s="26"/>
    </row>
    <row r="17" spans="1:15" ht="30" customHeight="1" x14ac:dyDescent="0.25">
      <c r="A17" s="27">
        <v>6</v>
      </c>
      <c r="B17" s="35" t="s">
        <v>34</v>
      </c>
      <c r="C17" s="38">
        <v>1</v>
      </c>
      <c r="D17" s="38">
        <v>6</v>
      </c>
      <c r="E17" s="38"/>
      <c r="F17" s="38"/>
      <c r="G17" s="38"/>
      <c r="H17" s="38"/>
      <c r="I17" s="38">
        <v>1</v>
      </c>
      <c r="J17" s="38"/>
      <c r="K17" s="38">
        <v>5</v>
      </c>
      <c r="L17" s="39">
        <v>433158.62</v>
      </c>
      <c r="M17" s="39">
        <v>395539.61</v>
      </c>
      <c r="N17" s="26"/>
      <c r="O17" s="26"/>
    </row>
    <row r="18" spans="1:15" ht="43.5" customHeight="1" x14ac:dyDescent="0.25">
      <c r="A18" s="27">
        <v>7</v>
      </c>
      <c r="B18" s="35" t="s">
        <v>51</v>
      </c>
      <c r="C18" s="38">
        <v>1</v>
      </c>
      <c r="D18" s="38">
        <v>1</v>
      </c>
      <c r="E18" s="38"/>
      <c r="F18" s="38">
        <v>1</v>
      </c>
      <c r="G18" s="38"/>
      <c r="H18" s="38"/>
      <c r="I18" s="38"/>
      <c r="J18" s="38"/>
      <c r="K18" s="38"/>
      <c r="L18" s="55">
        <v>2000000</v>
      </c>
      <c r="M18" s="39"/>
      <c r="N18" s="26"/>
      <c r="O18" s="26"/>
    </row>
    <row r="19" spans="1:15" ht="42" customHeight="1" x14ac:dyDescent="0.25">
      <c r="A19" s="27">
        <v>8</v>
      </c>
      <c r="B19" s="35" t="s">
        <v>36</v>
      </c>
      <c r="C19" s="38">
        <v>2</v>
      </c>
      <c r="D19" s="38">
        <v>2</v>
      </c>
      <c r="E19" s="38"/>
      <c r="F19" s="38"/>
      <c r="G19" s="38"/>
      <c r="H19" s="38"/>
      <c r="I19" s="38">
        <v>1</v>
      </c>
      <c r="J19" s="38"/>
      <c r="K19" s="38">
        <v>1</v>
      </c>
      <c r="L19" s="55">
        <v>1000000</v>
      </c>
      <c r="M19" s="39"/>
      <c r="N19" s="26"/>
      <c r="O19" s="26"/>
    </row>
    <row r="20" spans="1:15" ht="30" x14ac:dyDescent="0.25">
      <c r="A20" s="27">
        <v>9</v>
      </c>
      <c r="B20" s="35" t="s">
        <v>37</v>
      </c>
      <c r="C20" s="38">
        <v>1</v>
      </c>
      <c r="D20" s="38">
        <v>1</v>
      </c>
      <c r="E20" s="38"/>
      <c r="F20" s="38"/>
      <c r="G20" s="38"/>
      <c r="H20" s="38"/>
      <c r="I20" s="38"/>
      <c r="J20" s="38">
        <v>1</v>
      </c>
      <c r="K20" s="38"/>
      <c r="L20" s="55">
        <v>150000</v>
      </c>
      <c r="M20" s="39"/>
      <c r="N20" s="26"/>
      <c r="O20" s="26"/>
    </row>
    <row r="21" spans="1:15" x14ac:dyDescent="0.25">
      <c r="A21" s="27">
        <v>10</v>
      </c>
      <c r="B21" s="28" t="s">
        <v>38</v>
      </c>
      <c r="C21" s="38"/>
      <c r="D21" s="38"/>
      <c r="E21" s="38"/>
      <c r="F21" s="38"/>
      <c r="G21" s="38"/>
      <c r="H21" s="38"/>
      <c r="I21" s="38"/>
      <c r="J21" s="38"/>
      <c r="K21" s="38"/>
      <c r="L21" s="55"/>
      <c r="M21" s="39"/>
      <c r="N21" s="26"/>
      <c r="O21" s="26"/>
    </row>
    <row r="22" spans="1:15" x14ac:dyDescent="0.25">
      <c r="A22" s="27">
        <v>11</v>
      </c>
      <c r="B22" s="28" t="s">
        <v>39</v>
      </c>
      <c r="C22" s="26"/>
      <c r="D22" s="26"/>
      <c r="E22" s="26"/>
      <c r="F22" s="26"/>
      <c r="G22" s="26"/>
      <c r="H22" s="26"/>
      <c r="I22" s="26"/>
      <c r="J22" s="26"/>
      <c r="K22" s="26"/>
      <c r="L22" s="30"/>
      <c r="M22" s="29"/>
      <c r="N22" s="26"/>
      <c r="O22" s="26"/>
    </row>
    <row r="23" spans="1:15" s="23" customFormat="1" ht="30" x14ac:dyDescent="0.25">
      <c r="A23" s="45">
        <v>12</v>
      </c>
      <c r="B23" s="48" t="s">
        <v>48</v>
      </c>
      <c r="C23" s="38">
        <v>3</v>
      </c>
      <c r="D23" s="38">
        <v>3</v>
      </c>
      <c r="E23" s="38"/>
      <c r="F23" s="38"/>
      <c r="G23" s="38"/>
      <c r="H23" s="38"/>
      <c r="I23" s="38"/>
      <c r="J23" s="38"/>
      <c r="K23" s="38">
        <v>3</v>
      </c>
      <c r="L23" s="56">
        <v>600000</v>
      </c>
      <c r="M23" s="39">
        <v>194000</v>
      </c>
      <c r="N23" s="34"/>
      <c r="O23" s="26"/>
    </row>
    <row r="24" spans="1:15" s="23" customFormat="1" x14ac:dyDescent="0.25">
      <c r="A24" s="45">
        <v>13</v>
      </c>
      <c r="B24" s="33" t="s">
        <v>49</v>
      </c>
      <c r="C24" s="38">
        <v>1</v>
      </c>
      <c r="D24" s="38">
        <v>1</v>
      </c>
      <c r="E24" s="38"/>
      <c r="F24" s="38"/>
      <c r="G24" s="38"/>
      <c r="H24" s="38"/>
      <c r="I24" s="38"/>
      <c r="J24" s="38"/>
      <c r="K24" s="38">
        <v>1</v>
      </c>
      <c r="L24" s="56">
        <v>300000</v>
      </c>
      <c r="M24" s="39"/>
      <c r="N24" s="34"/>
      <c r="O24" s="26"/>
    </row>
    <row r="25" spans="1:15" s="23" customFormat="1" ht="45" x14ac:dyDescent="0.25">
      <c r="A25" s="49">
        <v>14</v>
      </c>
      <c r="B25" s="48" t="s">
        <v>52</v>
      </c>
      <c r="C25" s="38"/>
      <c r="D25" s="38">
        <v>1</v>
      </c>
      <c r="E25" s="38">
        <v>1</v>
      </c>
      <c r="F25" s="38"/>
      <c r="G25" s="38"/>
      <c r="H25" s="38"/>
      <c r="I25" s="38"/>
      <c r="J25" s="38"/>
      <c r="K25" s="38"/>
      <c r="L25" s="56">
        <v>2250000</v>
      </c>
      <c r="M25" s="39"/>
      <c r="N25" s="34"/>
      <c r="O25" s="26"/>
    </row>
    <row r="26" spans="1:15" s="23" customFormat="1" x14ac:dyDescent="0.25">
      <c r="A26" s="45">
        <v>15</v>
      </c>
      <c r="B26" s="33" t="s">
        <v>50</v>
      </c>
      <c r="C26" s="38"/>
      <c r="D26" s="38">
        <v>18</v>
      </c>
      <c r="E26" s="38"/>
      <c r="F26" s="38"/>
      <c r="G26" s="38"/>
      <c r="H26" s="38"/>
      <c r="I26" s="38"/>
      <c r="J26" s="38"/>
      <c r="K26" s="38">
        <v>18</v>
      </c>
      <c r="L26" s="56">
        <v>22850000</v>
      </c>
      <c r="M26" s="39">
        <v>22117071.52</v>
      </c>
      <c r="N26" s="34"/>
      <c r="O26" s="26"/>
    </row>
    <row r="27" spans="1:15" x14ac:dyDescent="0.25">
      <c r="A27" s="45"/>
      <c r="B27" s="43" t="s">
        <v>43</v>
      </c>
      <c r="C27" s="52">
        <f>SUM(C9:C26)</f>
        <v>14</v>
      </c>
      <c r="D27" s="52">
        <f t="shared" ref="D27:M27" si="0">SUM(D9:D26)</f>
        <v>209</v>
      </c>
      <c r="E27" s="52">
        <f t="shared" si="0"/>
        <v>133</v>
      </c>
      <c r="F27" s="52">
        <f t="shared" si="0"/>
        <v>42</v>
      </c>
      <c r="G27" s="52">
        <f t="shared" si="0"/>
        <v>0</v>
      </c>
      <c r="H27" s="52">
        <f t="shared" si="0"/>
        <v>1</v>
      </c>
      <c r="I27" s="52">
        <f t="shared" si="0"/>
        <v>2</v>
      </c>
      <c r="J27" s="52">
        <f t="shared" si="0"/>
        <v>3</v>
      </c>
      <c r="K27" s="52">
        <f t="shared" si="0"/>
        <v>28</v>
      </c>
      <c r="L27" s="52">
        <f t="shared" si="0"/>
        <v>59197158.620000005</v>
      </c>
      <c r="M27" s="52">
        <f t="shared" si="0"/>
        <v>22706611.129999999</v>
      </c>
      <c r="N27" s="52"/>
      <c r="O27" s="26"/>
    </row>
    <row r="28" spans="1:15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7"/>
      <c r="N28" s="23"/>
      <c r="O28" s="23"/>
    </row>
  </sheetData>
  <mergeCells count="15">
    <mergeCell ref="A10:A11"/>
    <mergeCell ref="A12:A14"/>
    <mergeCell ref="A1:O1"/>
    <mergeCell ref="A2:O3"/>
    <mergeCell ref="A4:D4"/>
    <mergeCell ref="A6:A8"/>
    <mergeCell ref="B6:B8"/>
    <mergeCell ref="C6:K6"/>
    <mergeCell ref="L6:N6"/>
    <mergeCell ref="O6:O7"/>
    <mergeCell ref="C7:C8"/>
    <mergeCell ref="D7:D8"/>
    <mergeCell ref="L7:L8"/>
    <mergeCell ref="M7:M8"/>
    <mergeCell ref="N7:N8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0"/>
  <sheetViews>
    <sheetView topLeftCell="A7" workbookViewId="0">
      <selection activeCell="B13" sqref="B13:N13"/>
    </sheetView>
  </sheetViews>
  <sheetFormatPr defaultRowHeight="15" x14ac:dyDescent="0.25"/>
  <cols>
    <col min="1" max="1" width="4.42578125" customWidth="1"/>
    <col min="2" max="2" width="31" customWidth="1"/>
    <col min="3" max="3" width="6.140625" customWidth="1"/>
    <col min="4" max="11" width="4.7109375" customWidth="1"/>
    <col min="12" max="12" width="17" style="37" customWidth="1"/>
    <col min="13" max="13" width="15.140625" style="37" customWidth="1"/>
  </cols>
  <sheetData>
    <row r="1" spans="1:15" ht="15" customHeight="1" x14ac:dyDescent="0.25">
      <c r="A1" s="194" t="s">
        <v>53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  <c r="O1" s="57"/>
    </row>
    <row r="2" spans="1:15" ht="15" customHeight="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  <c r="O2" s="57"/>
    </row>
    <row r="3" spans="1:15" x14ac:dyDescent="0.25">
      <c r="A3" s="195" t="s">
        <v>1</v>
      </c>
      <c r="B3" s="195"/>
      <c r="C3" s="195"/>
      <c r="D3" s="195"/>
      <c r="E3" s="23"/>
      <c r="F3" s="23"/>
      <c r="G3" s="23"/>
      <c r="H3" s="23"/>
      <c r="I3" s="23"/>
      <c r="J3" s="23"/>
      <c r="K3" s="23"/>
      <c r="N3" s="23"/>
      <c r="O3" s="23"/>
    </row>
    <row r="4" spans="1:15" ht="15.75" thickBot="1" x14ac:dyDescent="0.3">
      <c r="A4" s="53"/>
      <c r="B4" s="23"/>
      <c r="C4" s="23"/>
      <c r="D4" s="23"/>
      <c r="E4" s="23"/>
      <c r="F4" s="23"/>
      <c r="G4" s="23"/>
      <c r="H4" s="23"/>
      <c r="I4" s="23"/>
      <c r="J4" s="23"/>
      <c r="K4" s="23"/>
      <c r="N4" s="23"/>
      <c r="O4" s="23"/>
    </row>
    <row r="5" spans="1:15" ht="15.75" thickBot="1" x14ac:dyDescent="0.3">
      <c r="A5" s="233" t="s">
        <v>2</v>
      </c>
      <c r="B5" s="236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  <c r="O5" s="221" t="s">
        <v>40</v>
      </c>
    </row>
    <row r="6" spans="1:15" ht="55.5" x14ac:dyDescent="0.25">
      <c r="A6" s="234"/>
      <c r="B6" s="237"/>
      <c r="C6" s="223" t="s">
        <v>4</v>
      </c>
      <c r="D6" s="225" t="s">
        <v>5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27" t="s">
        <v>16</v>
      </c>
      <c r="M6" s="227" t="s">
        <v>17</v>
      </c>
      <c r="N6" s="231" t="s">
        <v>18</v>
      </c>
      <c r="O6" s="222"/>
    </row>
    <row r="7" spans="1:15" ht="23.25" customHeight="1" thickBot="1" x14ac:dyDescent="0.3">
      <c r="A7" s="235"/>
      <c r="B7" s="238"/>
      <c r="C7" s="224"/>
      <c r="D7" s="226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28"/>
      <c r="M7" s="228"/>
      <c r="N7" s="232"/>
      <c r="O7" s="59"/>
    </row>
    <row r="8" spans="1:15" ht="30.75" thickBot="1" x14ac:dyDescent="0.3">
      <c r="A8" s="60">
        <v>1</v>
      </c>
      <c r="B8" s="98" t="s">
        <v>58</v>
      </c>
      <c r="C8" s="90"/>
      <c r="D8" s="91">
        <v>96</v>
      </c>
      <c r="E8" s="92">
        <v>6</v>
      </c>
      <c r="F8" s="91">
        <v>29</v>
      </c>
      <c r="G8" s="91">
        <v>59</v>
      </c>
      <c r="H8" s="91"/>
      <c r="I8" s="91"/>
      <c r="J8" s="91">
        <v>2</v>
      </c>
      <c r="K8" s="93"/>
      <c r="L8" s="94">
        <v>3763000</v>
      </c>
      <c r="M8" s="95"/>
      <c r="N8" s="96">
        <f>SUM(K8/D8%)</f>
        <v>0</v>
      </c>
      <c r="O8" s="59"/>
    </row>
    <row r="9" spans="1:15" s="23" customFormat="1" ht="30.75" thickBot="1" x14ac:dyDescent="0.3">
      <c r="A9" s="73">
        <v>2</v>
      </c>
      <c r="B9" s="98" t="s">
        <v>57</v>
      </c>
      <c r="C9" s="90"/>
      <c r="D9" s="91">
        <v>56</v>
      </c>
      <c r="E9" s="92">
        <v>5</v>
      </c>
      <c r="F9" s="91">
        <v>43</v>
      </c>
      <c r="G9" s="91">
        <v>8</v>
      </c>
      <c r="H9" s="91"/>
      <c r="I9" s="91"/>
      <c r="J9" s="91"/>
      <c r="K9" s="93"/>
      <c r="L9" s="94">
        <v>12500000</v>
      </c>
      <c r="M9" s="95"/>
      <c r="N9" s="101"/>
      <c r="O9" s="59"/>
    </row>
    <row r="10" spans="1:15" ht="15.75" thickBot="1" x14ac:dyDescent="0.3">
      <c r="A10" s="102">
        <v>3</v>
      </c>
      <c r="B10" s="72" t="s">
        <v>32</v>
      </c>
      <c r="C10" s="61"/>
      <c r="D10" s="62">
        <v>5</v>
      </c>
      <c r="E10" s="62">
        <v>5</v>
      </c>
      <c r="F10" s="62"/>
      <c r="G10" s="62"/>
      <c r="H10" s="62"/>
      <c r="I10" s="62"/>
      <c r="J10" s="62"/>
      <c r="K10" s="63"/>
      <c r="L10" s="64">
        <v>2500000</v>
      </c>
      <c r="M10" s="65"/>
      <c r="N10" s="97">
        <f t="shared" ref="N10:N20" si="0">SUM(K10/D10%)</f>
        <v>0</v>
      </c>
      <c r="O10" s="59"/>
    </row>
    <row r="11" spans="1:15" s="23" customFormat="1" ht="15.75" thickBot="1" x14ac:dyDescent="0.3">
      <c r="A11" s="60">
        <v>4</v>
      </c>
      <c r="B11" s="100" t="s">
        <v>59</v>
      </c>
      <c r="C11" s="67"/>
      <c r="D11" s="68">
        <v>5</v>
      </c>
      <c r="E11" s="68">
        <v>5</v>
      </c>
      <c r="F11" s="68"/>
      <c r="G11" s="68"/>
      <c r="H11" s="68"/>
      <c r="I11" s="68"/>
      <c r="J11" s="68"/>
      <c r="K11" s="69"/>
      <c r="L11" s="70">
        <v>200000</v>
      </c>
      <c r="M11" s="71"/>
      <c r="N11" s="96"/>
      <c r="O11" s="59"/>
    </row>
    <row r="12" spans="1:15" s="23" customFormat="1" ht="30.75" thickBot="1" x14ac:dyDescent="0.3">
      <c r="A12" s="73">
        <v>5</v>
      </c>
      <c r="B12" s="99" t="s">
        <v>60</v>
      </c>
      <c r="C12" s="61"/>
      <c r="D12" s="62">
        <v>6</v>
      </c>
      <c r="E12" s="62">
        <v>6</v>
      </c>
      <c r="F12" s="62"/>
      <c r="G12" s="62"/>
      <c r="H12" s="62"/>
      <c r="I12" s="62"/>
      <c r="J12" s="62"/>
      <c r="K12" s="63"/>
      <c r="L12" s="64">
        <v>120000</v>
      </c>
      <c r="M12" s="65"/>
      <c r="N12" s="97"/>
      <c r="O12" s="59"/>
    </row>
    <row r="13" spans="1:15" s="23" customFormat="1" ht="15.75" thickBot="1" x14ac:dyDescent="0.3">
      <c r="A13" s="102">
        <v>6</v>
      </c>
      <c r="B13" s="103" t="s">
        <v>50</v>
      </c>
      <c r="C13" s="104"/>
      <c r="D13" s="105">
        <v>18</v>
      </c>
      <c r="E13" s="105"/>
      <c r="F13" s="105"/>
      <c r="G13" s="105"/>
      <c r="H13" s="105"/>
      <c r="I13" s="105"/>
      <c r="J13" s="105"/>
      <c r="K13" s="106">
        <v>18</v>
      </c>
      <c r="L13" s="107">
        <v>22850000</v>
      </c>
      <c r="M13" s="108">
        <v>22117071.52</v>
      </c>
      <c r="N13" s="97">
        <f t="shared" si="0"/>
        <v>100</v>
      </c>
      <c r="O13" s="59"/>
    </row>
    <row r="14" spans="1:15" s="23" customFormat="1" ht="30.75" thickBot="1" x14ac:dyDescent="0.3">
      <c r="A14" s="60">
        <v>7</v>
      </c>
      <c r="B14" s="74" t="s">
        <v>26</v>
      </c>
      <c r="C14" s="67">
        <v>4</v>
      </c>
      <c r="D14" s="68">
        <v>18</v>
      </c>
      <c r="E14" s="68">
        <v>18</v>
      </c>
      <c r="F14" s="68"/>
      <c r="G14" s="68"/>
      <c r="H14" s="68"/>
      <c r="I14" s="68"/>
      <c r="J14" s="68"/>
      <c r="K14" s="69"/>
      <c r="L14" s="70">
        <v>10000000</v>
      </c>
      <c r="M14" s="71"/>
      <c r="N14" s="97">
        <f t="shared" si="0"/>
        <v>0</v>
      </c>
      <c r="O14" s="59"/>
    </row>
    <row r="15" spans="1:15" s="23" customFormat="1" ht="30.75" thickBot="1" x14ac:dyDescent="0.3">
      <c r="A15" s="73">
        <v>8</v>
      </c>
      <c r="B15" s="75" t="s">
        <v>54</v>
      </c>
      <c r="C15" s="61"/>
      <c r="D15" s="62">
        <v>33</v>
      </c>
      <c r="E15" s="62">
        <v>1</v>
      </c>
      <c r="F15" s="62">
        <v>5</v>
      </c>
      <c r="G15" s="62">
        <v>1</v>
      </c>
      <c r="H15" s="62">
        <v>1</v>
      </c>
      <c r="I15" s="62">
        <v>1</v>
      </c>
      <c r="J15" s="62">
        <v>1</v>
      </c>
      <c r="K15" s="63">
        <v>23</v>
      </c>
      <c r="L15" s="64">
        <v>16387845.220000001</v>
      </c>
      <c r="M15" s="65">
        <v>5069111.16</v>
      </c>
      <c r="N15" s="96">
        <f t="shared" si="0"/>
        <v>69.696969696969688</v>
      </c>
      <c r="O15" s="59"/>
    </row>
    <row r="16" spans="1:15" s="23" customFormat="1" ht="30.75" thickBot="1" x14ac:dyDescent="0.3">
      <c r="A16" s="102">
        <v>9</v>
      </c>
      <c r="B16" s="74" t="s">
        <v>55</v>
      </c>
      <c r="C16" s="67"/>
      <c r="D16" s="68">
        <v>3</v>
      </c>
      <c r="E16" s="68"/>
      <c r="F16" s="68">
        <v>1</v>
      </c>
      <c r="G16" s="68"/>
      <c r="H16" s="68"/>
      <c r="I16" s="68"/>
      <c r="J16" s="68"/>
      <c r="K16" s="69">
        <v>2</v>
      </c>
      <c r="L16" s="70">
        <v>750000</v>
      </c>
      <c r="M16" s="71">
        <v>548542</v>
      </c>
      <c r="N16" s="97">
        <f t="shared" si="0"/>
        <v>66.666666666666671</v>
      </c>
      <c r="O16" s="59"/>
    </row>
    <row r="17" spans="1:15" s="23" customFormat="1" ht="15.75" thickBot="1" x14ac:dyDescent="0.3">
      <c r="A17" s="60">
        <v>10</v>
      </c>
      <c r="B17" s="75" t="s">
        <v>56</v>
      </c>
      <c r="C17" s="61"/>
      <c r="D17" s="62">
        <v>62</v>
      </c>
      <c r="E17" s="62">
        <v>7</v>
      </c>
      <c r="F17" s="62">
        <v>18</v>
      </c>
      <c r="G17" s="62"/>
      <c r="H17" s="62">
        <v>5</v>
      </c>
      <c r="I17" s="62"/>
      <c r="J17" s="62">
        <v>5</v>
      </c>
      <c r="K17" s="63">
        <v>27</v>
      </c>
      <c r="L17" s="64">
        <v>2569000</v>
      </c>
      <c r="M17" s="65">
        <v>570812.81000000006</v>
      </c>
      <c r="N17" s="96">
        <f t="shared" si="0"/>
        <v>43.548387096774192</v>
      </c>
      <c r="O17" s="59"/>
    </row>
    <row r="18" spans="1:15" ht="15.75" thickBot="1" x14ac:dyDescent="0.3">
      <c r="A18" s="73">
        <v>11</v>
      </c>
      <c r="B18" s="66" t="s">
        <v>38</v>
      </c>
      <c r="C18" s="67"/>
      <c r="D18" s="68">
        <v>17</v>
      </c>
      <c r="E18" s="68">
        <v>17</v>
      </c>
      <c r="F18" s="68"/>
      <c r="G18" s="68"/>
      <c r="H18" s="68"/>
      <c r="I18" s="68"/>
      <c r="J18" s="68"/>
      <c r="K18" s="69"/>
      <c r="L18" s="70">
        <v>19731000</v>
      </c>
      <c r="M18" s="71"/>
      <c r="N18" s="97">
        <f t="shared" si="0"/>
        <v>0</v>
      </c>
      <c r="O18" s="59"/>
    </row>
    <row r="19" spans="1:15" ht="15.75" thickBot="1" x14ac:dyDescent="0.3">
      <c r="A19" s="102">
        <v>12</v>
      </c>
      <c r="B19" s="72" t="s">
        <v>39</v>
      </c>
      <c r="C19" s="61"/>
      <c r="D19" s="62">
        <v>5</v>
      </c>
      <c r="E19" s="62">
        <v>3</v>
      </c>
      <c r="F19" s="62"/>
      <c r="G19" s="62"/>
      <c r="H19" s="62"/>
      <c r="I19" s="62"/>
      <c r="J19" s="62"/>
      <c r="K19" s="63">
        <v>2</v>
      </c>
      <c r="L19" s="64">
        <v>96800</v>
      </c>
      <c r="M19" s="65">
        <v>25000</v>
      </c>
      <c r="N19" s="96">
        <f t="shared" si="0"/>
        <v>40</v>
      </c>
      <c r="O19" s="59"/>
    </row>
    <row r="20" spans="1:15" ht="15.75" thickBot="1" x14ac:dyDescent="0.3">
      <c r="A20" s="76"/>
      <c r="B20" s="77" t="s">
        <v>43</v>
      </c>
      <c r="C20" s="78">
        <f t="shared" ref="C20:M20" si="1">SUM(C8:C19)</f>
        <v>4</v>
      </c>
      <c r="D20" s="79">
        <f t="shared" si="1"/>
        <v>324</v>
      </c>
      <c r="E20" s="79">
        <f t="shared" si="1"/>
        <v>73</v>
      </c>
      <c r="F20" s="79">
        <f t="shared" si="1"/>
        <v>96</v>
      </c>
      <c r="G20" s="79">
        <f t="shared" si="1"/>
        <v>68</v>
      </c>
      <c r="H20" s="79">
        <f t="shared" si="1"/>
        <v>6</v>
      </c>
      <c r="I20" s="79">
        <f t="shared" si="1"/>
        <v>1</v>
      </c>
      <c r="J20" s="79">
        <f t="shared" si="1"/>
        <v>8</v>
      </c>
      <c r="K20" s="80">
        <f t="shared" si="1"/>
        <v>72</v>
      </c>
      <c r="L20" s="81">
        <f t="shared" si="1"/>
        <v>91467645.219999999</v>
      </c>
      <c r="M20" s="82">
        <f t="shared" si="1"/>
        <v>28330537.489999998</v>
      </c>
      <c r="N20" s="97">
        <f t="shared" si="0"/>
        <v>22.222222222222221</v>
      </c>
      <c r="O20" s="59"/>
    </row>
  </sheetData>
  <mergeCells count="12">
    <mergeCell ref="O5:O6"/>
    <mergeCell ref="C6:C7"/>
    <mergeCell ref="D6:D7"/>
    <mergeCell ref="L6:L7"/>
    <mergeCell ref="A1:M2"/>
    <mergeCell ref="L5:M5"/>
    <mergeCell ref="M6:M7"/>
    <mergeCell ref="N6:N7"/>
    <mergeCell ref="A3:D3"/>
    <mergeCell ref="A5:A7"/>
    <mergeCell ref="B5:B7"/>
    <mergeCell ref="C5:K5"/>
  </mergeCells>
  <pageMargins left="0.7" right="0.7" top="0.25" bottom="0.2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T27"/>
  <sheetViews>
    <sheetView topLeftCell="A13" workbookViewId="0">
      <selection sqref="A1:N26"/>
    </sheetView>
  </sheetViews>
  <sheetFormatPr defaultRowHeight="15" x14ac:dyDescent="0.25"/>
  <cols>
    <col min="1" max="1" width="4.7109375" customWidth="1"/>
    <col min="2" max="2" width="31.5703125" customWidth="1"/>
    <col min="3" max="3" width="5.5703125" customWidth="1"/>
    <col min="4" max="4" width="5.85546875" style="110" customWidth="1"/>
    <col min="5" max="11" width="5" customWidth="1"/>
    <col min="12" max="12" width="16.7109375" style="37" customWidth="1"/>
    <col min="13" max="13" width="15.5703125" style="37" customWidth="1"/>
    <col min="14" max="14" width="6.7109375" customWidth="1"/>
    <col min="15" max="384" width="9.140625" style="111"/>
  </cols>
  <sheetData>
    <row r="1" spans="1:384" ht="18.75" x14ac:dyDescent="0.25">
      <c r="A1" s="194" t="s">
        <v>68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</row>
    <row r="2" spans="1:384" ht="18.75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</row>
    <row r="3" spans="1:384" ht="15" customHeight="1" x14ac:dyDescent="0.25">
      <c r="A3" s="109" t="s">
        <v>1</v>
      </c>
      <c r="B3" s="109"/>
      <c r="C3" s="109"/>
      <c r="E3" s="109"/>
      <c r="F3" s="109"/>
      <c r="G3" s="109"/>
      <c r="H3" s="109"/>
      <c r="I3" s="109"/>
      <c r="J3" s="23"/>
      <c r="K3" s="23"/>
      <c r="N3" s="23"/>
    </row>
    <row r="4" spans="1:384" ht="15.75" thickBot="1" x14ac:dyDescent="0.3">
      <c r="A4" s="88"/>
      <c r="B4" s="23"/>
      <c r="C4" s="23"/>
      <c r="E4" s="23"/>
      <c r="F4" s="23"/>
      <c r="G4" s="23"/>
      <c r="H4" s="23"/>
      <c r="I4" s="23"/>
      <c r="J4" s="23"/>
      <c r="K4" s="23"/>
      <c r="N4" s="23"/>
    </row>
    <row r="5" spans="1:384" ht="15.75" thickBot="1" x14ac:dyDescent="0.3">
      <c r="A5" s="233" t="s">
        <v>2</v>
      </c>
      <c r="B5" s="236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</row>
    <row r="6" spans="1:384" ht="55.5" x14ac:dyDescent="0.25">
      <c r="A6" s="234"/>
      <c r="B6" s="241"/>
      <c r="C6" s="223" t="s">
        <v>4</v>
      </c>
      <c r="D6" s="243" t="s">
        <v>5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45" t="s">
        <v>16</v>
      </c>
      <c r="M6" s="227" t="s">
        <v>17</v>
      </c>
      <c r="N6" s="231" t="s">
        <v>18</v>
      </c>
    </row>
    <row r="7" spans="1:384" ht="15.75" thickBot="1" x14ac:dyDescent="0.3">
      <c r="A7" s="235"/>
      <c r="B7" s="242"/>
      <c r="C7" s="224"/>
      <c r="D7" s="244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46"/>
      <c r="M7" s="228"/>
      <c r="N7" s="232"/>
    </row>
    <row r="8" spans="1:384" s="138" customFormat="1" ht="32.25" customHeight="1" thickBot="1" x14ac:dyDescent="0.3">
      <c r="A8" s="135">
        <v>1</v>
      </c>
      <c r="B8" s="136" t="s">
        <v>26</v>
      </c>
      <c r="C8" s="128">
        <v>3</v>
      </c>
      <c r="D8" s="127">
        <v>18</v>
      </c>
      <c r="E8" s="120">
        <v>15</v>
      </c>
      <c r="F8" s="127">
        <v>3</v>
      </c>
      <c r="G8" s="120"/>
      <c r="H8" s="127"/>
      <c r="I8" s="120"/>
      <c r="J8" s="127"/>
      <c r="K8" s="120"/>
      <c r="L8" s="130">
        <v>10000000</v>
      </c>
      <c r="M8" s="112"/>
      <c r="N8" s="133">
        <f>SUM(M8/L8%)</f>
        <v>0</v>
      </c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137"/>
      <c r="DL8" s="137"/>
      <c r="DM8" s="137"/>
      <c r="DN8" s="137"/>
      <c r="DO8" s="137"/>
      <c r="DP8" s="137"/>
      <c r="DQ8" s="137"/>
      <c r="DR8" s="137"/>
      <c r="DS8" s="137"/>
      <c r="DT8" s="137"/>
      <c r="DU8" s="137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  <c r="FF8" s="137"/>
      <c r="FG8" s="137"/>
      <c r="FH8" s="137"/>
      <c r="FI8" s="137"/>
      <c r="FJ8" s="137"/>
      <c r="FK8" s="137"/>
      <c r="FL8" s="137"/>
      <c r="FM8" s="137"/>
      <c r="FN8" s="137"/>
      <c r="FO8" s="137"/>
      <c r="FP8" s="137"/>
      <c r="FQ8" s="137"/>
      <c r="FR8" s="137"/>
      <c r="FS8" s="137"/>
      <c r="FT8" s="137"/>
      <c r="FU8" s="137"/>
      <c r="FV8" s="137"/>
      <c r="FW8" s="137"/>
      <c r="FX8" s="137"/>
      <c r="FY8" s="137"/>
      <c r="FZ8" s="137"/>
      <c r="GA8" s="137"/>
      <c r="GB8" s="137"/>
      <c r="GC8" s="137"/>
      <c r="GD8" s="137"/>
      <c r="GE8" s="137"/>
      <c r="GF8" s="137"/>
      <c r="GG8" s="137"/>
      <c r="GH8" s="137"/>
      <c r="GI8" s="137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37"/>
      <c r="HL8" s="137"/>
      <c r="HM8" s="137"/>
      <c r="HN8" s="137"/>
      <c r="HO8" s="137"/>
      <c r="HP8" s="137"/>
      <c r="HQ8" s="137"/>
      <c r="HR8" s="137"/>
      <c r="HS8" s="137"/>
      <c r="HT8" s="137"/>
      <c r="HU8" s="137"/>
      <c r="HV8" s="137"/>
      <c r="HW8" s="137"/>
      <c r="HX8" s="137"/>
      <c r="HY8" s="137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137"/>
      <c r="IP8" s="137"/>
      <c r="IQ8" s="137"/>
      <c r="IR8" s="137"/>
      <c r="IS8" s="137"/>
      <c r="IT8" s="137"/>
      <c r="IU8" s="137"/>
      <c r="IV8" s="137"/>
      <c r="IW8" s="137"/>
      <c r="IX8" s="137"/>
      <c r="IY8" s="137"/>
      <c r="IZ8" s="137"/>
      <c r="JA8" s="137"/>
      <c r="JB8" s="137"/>
      <c r="JC8" s="137"/>
      <c r="JD8" s="137"/>
      <c r="JE8" s="137"/>
      <c r="JF8" s="137"/>
      <c r="JG8" s="137"/>
      <c r="JH8" s="137"/>
      <c r="JI8" s="137"/>
      <c r="JJ8" s="137"/>
      <c r="JK8" s="137"/>
      <c r="JL8" s="137"/>
      <c r="JM8" s="137"/>
      <c r="JN8" s="137"/>
      <c r="JO8" s="137"/>
      <c r="JP8" s="137"/>
      <c r="JQ8" s="137"/>
      <c r="JR8" s="137"/>
      <c r="JS8" s="137"/>
      <c r="JT8" s="137"/>
      <c r="JU8" s="137"/>
      <c r="JV8" s="137"/>
      <c r="JW8" s="137"/>
      <c r="JX8" s="137"/>
      <c r="JY8" s="137"/>
      <c r="JZ8" s="137"/>
      <c r="KA8" s="137"/>
      <c r="KB8" s="137"/>
      <c r="KC8" s="137"/>
      <c r="KD8" s="137"/>
      <c r="KE8" s="137"/>
      <c r="KF8" s="137"/>
      <c r="KG8" s="137"/>
      <c r="KH8" s="137"/>
      <c r="KI8" s="137"/>
      <c r="KJ8" s="137"/>
      <c r="KK8" s="137"/>
      <c r="KL8" s="137"/>
      <c r="KM8" s="137"/>
      <c r="KN8" s="137"/>
      <c r="KO8" s="137"/>
      <c r="KP8" s="137"/>
      <c r="KQ8" s="137"/>
      <c r="KR8" s="137"/>
      <c r="KS8" s="137"/>
      <c r="KT8" s="137"/>
      <c r="KU8" s="137"/>
      <c r="KV8" s="137"/>
      <c r="KW8" s="137"/>
      <c r="KX8" s="137"/>
      <c r="KY8" s="137"/>
      <c r="KZ8" s="137"/>
      <c r="LA8" s="137"/>
      <c r="LB8" s="137"/>
      <c r="LC8" s="137"/>
      <c r="LD8" s="137"/>
      <c r="LE8" s="137"/>
      <c r="LF8" s="137"/>
      <c r="LG8" s="137"/>
      <c r="LH8" s="137"/>
      <c r="LI8" s="137"/>
      <c r="LJ8" s="137"/>
      <c r="LK8" s="137"/>
      <c r="LL8" s="137"/>
      <c r="LM8" s="137"/>
      <c r="LN8" s="137"/>
      <c r="LO8" s="137"/>
      <c r="LP8" s="137"/>
      <c r="LQ8" s="137"/>
      <c r="LR8" s="137"/>
      <c r="LS8" s="137"/>
      <c r="LT8" s="137"/>
      <c r="LU8" s="137"/>
      <c r="LV8" s="137"/>
      <c r="LW8" s="137"/>
      <c r="LX8" s="137"/>
      <c r="LY8" s="137"/>
      <c r="LZ8" s="137"/>
      <c r="MA8" s="137"/>
      <c r="MB8" s="137"/>
      <c r="MC8" s="137"/>
      <c r="MD8" s="137"/>
      <c r="ME8" s="137"/>
      <c r="MF8" s="137"/>
      <c r="MG8" s="137"/>
      <c r="MH8" s="137"/>
      <c r="MI8" s="137"/>
      <c r="MJ8" s="137"/>
      <c r="MK8" s="137"/>
      <c r="ML8" s="137"/>
      <c r="MM8" s="137"/>
      <c r="MN8" s="137"/>
      <c r="MO8" s="137"/>
      <c r="MP8" s="137"/>
      <c r="MQ8" s="137"/>
      <c r="MR8" s="137"/>
      <c r="MS8" s="137"/>
      <c r="MT8" s="137"/>
      <c r="MU8" s="137"/>
      <c r="MV8" s="137"/>
      <c r="MW8" s="137"/>
      <c r="MX8" s="137"/>
      <c r="MY8" s="137"/>
      <c r="MZ8" s="137"/>
      <c r="NA8" s="137"/>
      <c r="NB8" s="137"/>
      <c r="NC8" s="137"/>
      <c r="ND8" s="137"/>
      <c r="NE8" s="137"/>
      <c r="NF8" s="137"/>
      <c r="NG8" s="137"/>
      <c r="NH8" s="137"/>
      <c r="NI8" s="137"/>
      <c r="NJ8" s="137"/>
      <c r="NK8" s="137"/>
      <c r="NL8" s="137"/>
      <c r="NM8" s="137"/>
      <c r="NN8" s="137"/>
      <c r="NO8" s="137"/>
      <c r="NP8" s="137"/>
      <c r="NQ8" s="137"/>
      <c r="NR8" s="137"/>
      <c r="NS8" s="137"/>
      <c r="NT8" s="137"/>
    </row>
    <row r="9" spans="1:384" s="138" customFormat="1" ht="43.5" customHeight="1" thickBot="1" x14ac:dyDescent="0.3">
      <c r="A9" s="135">
        <v>2</v>
      </c>
      <c r="B9" s="139" t="s">
        <v>58</v>
      </c>
      <c r="C9" s="120">
        <v>49</v>
      </c>
      <c r="D9" s="113">
        <v>104</v>
      </c>
      <c r="E9" s="120">
        <v>29</v>
      </c>
      <c r="F9" s="113">
        <v>73</v>
      </c>
      <c r="G9" s="120"/>
      <c r="H9" s="113"/>
      <c r="I9" s="120"/>
      <c r="J9" s="113">
        <v>2</v>
      </c>
      <c r="K9" s="120"/>
      <c r="L9" s="129">
        <v>4313000</v>
      </c>
      <c r="M9" s="114"/>
      <c r="N9" s="133">
        <f t="shared" ref="N9:N24" si="0">SUM(M9/L9%)</f>
        <v>0</v>
      </c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7"/>
      <c r="DB9" s="137"/>
      <c r="DC9" s="137"/>
      <c r="DD9" s="137"/>
      <c r="DE9" s="137"/>
      <c r="DF9" s="137"/>
      <c r="DG9" s="137"/>
      <c r="DH9" s="137"/>
      <c r="DI9" s="137"/>
      <c r="DJ9" s="137"/>
      <c r="DK9" s="137"/>
      <c r="DL9" s="137"/>
      <c r="DM9" s="137"/>
      <c r="DN9" s="137"/>
      <c r="DO9" s="137"/>
      <c r="DP9" s="137"/>
      <c r="DQ9" s="137"/>
      <c r="DR9" s="137"/>
      <c r="DS9" s="137"/>
      <c r="DT9" s="137"/>
      <c r="DU9" s="137"/>
      <c r="DV9" s="137"/>
      <c r="DW9" s="137"/>
      <c r="DX9" s="137"/>
      <c r="DY9" s="137"/>
      <c r="DZ9" s="137"/>
      <c r="EA9" s="137"/>
      <c r="EB9" s="137"/>
      <c r="EC9" s="137"/>
      <c r="ED9" s="137"/>
      <c r="EE9" s="137"/>
      <c r="EF9" s="137"/>
      <c r="EG9" s="137"/>
      <c r="EH9" s="137"/>
      <c r="EI9" s="137"/>
      <c r="EJ9" s="137"/>
      <c r="EK9" s="137"/>
      <c r="EL9" s="137"/>
      <c r="EM9" s="137"/>
      <c r="EN9" s="137"/>
      <c r="EO9" s="137"/>
      <c r="EP9" s="137"/>
      <c r="EQ9" s="137"/>
      <c r="ER9" s="137"/>
      <c r="ES9" s="137"/>
      <c r="ET9" s="137"/>
      <c r="EU9" s="137"/>
      <c r="EV9" s="137"/>
      <c r="EW9" s="137"/>
      <c r="EX9" s="137"/>
      <c r="EY9" s="137"/>
      <c r="EZ9" s="137"/>
      <c r="FA9" s="137"/>
      <c r="FB9" s="137"/>
      <c r="FC9" s="137"/>
      <c r="FD9" s="137"/>
      <c r="FE9" s="137"/>
      <c r="FF9" s="137"/>
      <c r="FG9" s="137"/>
      <c r="FH9" s="137"/>
      <c r="FI9" s="137"/>
      <c r="FJ9" s="137"/>
      <c r="FK9" s="137"/>
      <c r="FL9" s="137"/>
      <c r="FM9" s="137"/>
      <c r="FN9" s="137"/>
      <c r="FO9" s="137"/>
      <c r="FP9" s="137"/>
      <c r="FQ9" s="137"/>
      <c r="FR9" s="137"/>
      <c r="FS9" s="137"/>
      <c r="FT9" s="137"/>
      <c r="FU9" s="137"/>
      <c r="FV9" s="137"/>
      <c r="FW9" s="137"/>
      <c r="FX9" s="137"/>
      <c r="FY9" s="137"/>
      <c r="FZ9" s="137"/>
      <c r="GA9" s="137"/>
      <c r="GB9" s="137"/>
      <c r="GC9" s="137"/>
      <c r="GD9" s="137"/>
      <c r="GE9" s="137"/>
      <c r="GF9" s="137"/>
      <c r="GG9" s="137"/>
      <c r="GH9" s="137"/>
      <c r="GI9" s="137"/>
      <c r="GJ9" s="137"/>
      <c r="GK9" s="137"/>
      <c r="GL9" s="137"/>
      <c r="GM9" s="137"/>
      <c r="GN9" s="137"/>
      <c r="GO9" s="137"/>
      <c r="GP9" s="137"/>
      <c r="GQ9" s="137"/>
      <c r="GR9" s="137"/>
      <c r="GS9" s="137"/>
      <c r="GT9" s="137"/>
      <c r="GU9" s="137"/>
      <c r="GV9" s="137"/>
      <c r="GW9" s="137"/>
      <c r="GX9" s="137"/>
      <c r="GY9" s="137"/>
      <c r="GZ9" s="137"/>
      <c r="HA9" s="137"/>
      <c r="HB9" s="137"/>
      <c r="HC9" s="137"/>
      <c r="HD9" s="137"/>
      <c r="HE9" s="137"/>
      <c r="HF9" s="137"/>
      <c r="HG9" s="137"/>
      <c r="HH9" s="137"/>
      <c r="HI9" s="137"/>
      <c r="HJ9" s="137"/>
      <c r="HK9" s="137"/>
      <c r="HL9" s="137"/>
      <c r="HM9" s="137"/>
      <c r="HN9" s="137"/>
      <c r="HO9" s="137"/>
      <c r="HP9" s="137"/>
      <c r="HQ9" s="137"/>
      <c r="HR9" s="137"/>
      <c r="HS9" s="137"/>
      <c r="HT9" s="137"/>
      <c r="HU9" s="137"/>
      <c r="HV9" s="137"/>
      <c r="HW9" s="137"/>
      <c r="HX9" s="137"/>
      <c r="HY9" s="137"/>
      <c r="HZ9" s="137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137"/>
      <c r="IP9" s="137"/>
      <c r="IQ9" s="137"/>
      <c r="IR9" s="137"/>
      <c r="IS9" s="137"/>
      <c r="IT9" s="137"/>
      <c r="IU9" s="137"/>
      <c r="IV9" s="137"/>
      <c r="IW9" s="137"/>
      <c r="IX9" s="137"/>
      <c r="IY9" s="137"/>
      <c r="IZ9" s="137"/>
      <c r="JA9" s="137"/>
      <c r="JB9" s="137"/>
      <c r="JC9" s="137"/>
      <c r="JD9" s="137"/>
      <c r="JE9" s="137"/>
      <c r="JF9" s="137"/>
      <c r="JG9" s="137"/>
      <c r="JH9" s="137"/>
      <c r="JI9" s="137"/>
      <c r="JJ9" s="137"/>
      <c r="JK9" s="137"/>
      <c r="JL9" s="137"/>
      <c r="JM9" s="137"/>
      <c r="JN9" s="137"/>
      <c r="JO9" s="137"/>
      <c r="JP9" s="137"/>
      <c r="JQ9" s="137"/>
      <c r="JR9" s="137"/>
      <c r="JS9" s="137"/>
      <c r="JT9" s="137"/>
      <c r="JU9" s="137"/>
      <c r="JV9" s="137"/>
      <c r="JW9" s="137"/>
      <c r="JX9" s="137"/>
      <c r="JY9" s="137"/>
      <c r="JZ9" s="137"/>
      <c r="KA9" s="137"/>
      <c r="KB9" s="137"/>
      <c r="KC9" s="137"/>
      <c r="KD9" s="137"/>
      <c r="KE9" s="137"/>
      <c r="KF9" s="137"/>
      <c r="KG9" s="137"/>
      <c r="KH9" s="137"/>
      <c r="KI9" s="137"/>
      <c r="KJ9" s="137"/>
      <c r="KK9" s="137"/>
      <c r="KL9" s="137"/>
      <c r="KM9" s="137"/>
      <c r="KN9" s="137"/>
      <c r="KO9" s="137"/>
      <c r="KP9" s="137"/>
      <c r="KQ9" s="137"/>
      <c r="KR9" s="137"/>
      <c r="KS9" s="137"/>
      <c r="KT9" s="137"/>
      <c r="KU9" s="137"/>
      <c r="KV9" s="137"/>
      <c r="KW9" s="137"/>
      <c r="KX9" s="137"/>
      <c r="KY9" s="137"/>
      <c r="KZ9" s="137"/>
      <c r="LA9" s="137"/>
      <c r="LB9" s="137"/>
      <c r="LC9" s="137"/>
      <c r="LD9" s="137"/>
      <c r="LE9" s="137"/>
      <c r="LF9" s="137"/>
      <c r="LG9" s="137"/>
      <c r="LH9" s="137"/>
      <c r="LI9" s="137"/>
      <c r="LJ9" s="137"/>
      <c r="LK9" s="137"/>
      <c r="LL9" s="137"/>
      <c r="LM9" s="137"/>
      <c r="LN9" s="137"/>
      <c r="LO9" s="137"/>
      <c r="LP9" s="137"/>
      <c r="LQ9" s="137"/>
      <c r="LR9" s="137"/>
      <c r="LS9" s="137"/>
      <c r="LT9" s="137"/>
      <c r="LU9" s="137"/>
      <c r="LV9" s="137"/>
      <c r="LW9" s="137"/>
      <c r="LX9" s="137"/>
      <c r="LY9" s="137"/>
      <c r="LZ9" s="137"/>
      <c r="MA9" s="137"/>
      <c r="MB9" s="137"/>
      <c r="MC9" s="137"/>
      <c r="MD9" s="137"/>
      <c r="ME9" s="137"/>
      <c r="MF9" s="137"/>
      <c r="MG9" s="137"/>
      <c r="MH9" s="137"/>
      <c r="MI9" s="137"/>
      <c r="MJ9" s="137"/>
      <c r="MK9" s="137"/>
      <c r="ML9" s="137"/>
      <c r="MM9" s="137"/>
      <c r="MN9" s="137"/>
      <c r="MO9" s="137"/>
      <c r="MP9" s="137"/>
      <c r="MQ9" s="137"/>
      <c r="MR9" s="137"/>
      <c r="MS9" s="137"/>
      <c r="MT9" s="137"/>
      <c r="MU9" s="137"/>
      <c r="MV9" s="137"/>
      <c r="MW9" s="137"/>
      <c r="MX9" s="137"/>
      <c r="MY9" s="137"/>
      <c r="MZ9" s="137"/>
      <c r="NA9" s="137"/>
      <c r="NB9" s="137"/>
      <c r="NC9" s="137"/>
      <c r="ND9" s="137"/>
      <c r="NE9" s="137"/>
      <c r="NF9" s="137"/>
      <c r="NG9" s="137"/>
      <c r="NH9" s="137"/>
      <c r="NI9" s="137"/>
      <c r="NJ9" s="137"/>
      <c r="NK9" s="137"/>
      <c r="NL9" s="137"/>
      <c r="NM9" s="137"/>
      <c r="NN9" s="137"/>
      <c r="NO9" s="137"/>
      <c r="NP9" s="137"/>
      <c r="NQ9" s="137"/>
      <c r="NR9" s="137"/>
      <c r="NS9" s="137"/>
      <c r="NT9" s="137"/>
    </row>
    <row r="10" spans="1:384" s="138" customFormat="1" ht="32.25" customHeight="1" thickBot="1" x14ac:dyDescent="0.3">
      <c r="A10" s="140">
        <v>3</v>
      </c>
      <c r="B10" s="139" t="s">
        <v>61</v>
      </c>
      <c r="C10" s="120">
        <v>49</v>
      </c>
      <c r="D10" s="113">
        <v>56</v>
      </c>
      <c r="E10" s="120">
        <v>48</v>
      </c>
      <c r="F10" s="113">
        <v>5</v>
      </c>
      <c r="G10" s="120">
        <v>3</v>
      </c>
      <c r="H10" s="113"/>
      <c r="I10" s="120"/>
      <c r="J10" s="113"/>
      <c r="K10" s="120"/>
      <c r="L10" s="129">
        <v>12500000</v>
      </c>
      <c r="M10" s="114"/>
      <c r="N10" s="133">
        <f t="shared" si="0"/>
        <v>0</v>
      </c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7"/>
      <c r="DJ10" s="137"/>
      <c r="DK10" s="137"/>
      <c r="DL10" s="137"/>
      <c r="DM10" s="137"/>
      <c r="DN10" s="137"/>
      <c r="DO10" s="137"/>
      <c r="DP10" s="137"/>
      <c r="DQ10" s="137"/>
      <c r="DR10" s="137"/>
      <c r="DS10" s="137"/>
      <c r="DT10" s="137"/>
      <c r="DU10" s="137"/>
      <c r="DV10" s="137"/>
      <c r="DW10" s="137"/>
      <c r="DX10" s="137"/>
      <c r="DY10" s="137"/>
      <c r="DZ10" s="137"/>
      <c r="EA10" s="137"/>
      <c r="EB10" s="137"/>
      <c r="EC10" s="137"/>
      <c r="ED10" s="137"/>
      <c r="EE10" s="137"/>
      <c r="EF10" s="137"/>
      <c r="EG10" s="137"/>
      <c r="EH10" s="137"/>
      <c r="EI10" s="137"/>
      <c r="EJ10" s="137"/>
      <c r="EK10" s="137"/>
      <c r="EL10" s="137"/>
      <c r="EM10" s="137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37"/>
      <c r="FF10" s="137"/>
      <c r="FG10" s="137"/>
      <c r="FH10" s="137"/>
      <c r="FI10" s="137"/>
      <c r="FJ10" s="137"/>
      <c r="FK10" s="137"/>
      <c r="FL10" s="137"/>
      <c r="FM10" s="137"/>
      <c r="FN10" s="137"/>
      <c r="FO10" s="137"/>
      <c r="FP10" s="137"/>
      <c r="FQ10" s="137"/>
      <c r="FR10" s="137"/>
      <c r="FS10" s="137"/>
      <c r="FT10" s="137"/>
      <c r="FU10" s="137"/>
      <c r="FV10" s="137"/>
      <c r="FW10" s="137"/>
      <c r="FX10" s="137"/>
      <c r="FY10" s="137"/>
      <c r="FZ10" s="137"/>
      <c r="GA10" s="137"/>
      <c r="GB10" s="137"/>
      <c r="GC10" s="137"/>
      <c r="GD10" s="137"/>
      <c r="GE10" s="137"/>
      <c r="GF10" s="137"/>
      <c r="GG10" s="137"/>
      <c r="GH10" s="137"/>
      <c r="GI10" s="137"/>
      <c r="GJ10" s="137"/>
      <c r="GK10" s="137"/>
      <c r="GL10" s="137"/>
      <c r="GM10" s="137"/>
      <c r="GN10" s="137"/>
      <c r="GO10" s="137"/>
      <c r="GP10" s="137"/>
      <c r="GQ10" s="137"/>
      <c r="GR10" s="137"/>
      <c r="GS10" s="137"/>
      <c r="GT10" s="137"/>
      <c r="GU10" s="137"/>
      <c r="GV10" s="137"/>
      <c r="GW10" s="137"/>
      <c r="GX10" s="137"/>
      <c r="GY10" s="137"/>
      <c r="GZ10" s="137"/>
      <c r="HA10" s="137"/>
      <c r="HB10" s="137"/>
      <c r="HC10" s="137"/>
      <c r="HD10" s="137"/>
      <c r="HE10" s="137"/>
      <c r="HF10" s="137"/>
      <c r="HG10" s="137"/>
      <c r="HH10" s="137"/>
      <c r="HI10" s="137"/>
      <c r="HJ10" s="137"/>
      <c r="HK10" s="137"/>
      <c r="HL10" s="137"/>
      <c r="HM10" s="137"/>
      <c r="HN10" s="137"/>
      <c r="HO10" s="137"/>
      <c r="HP10" s="137"/>
      <c r="HQ10" s="137"/>
      <c r="HR10" s="137"/>
      <c r="HS10" s="137"/>
      <c r="HT10" s="137"/>
      <c r="HU10" s="137"/>
      <c r="HV10" s="137"/>
      <c r="HW10" s="137"/>
      <c r="HX10" s="137"/>
      <c r="HY10" s="137"/>
      <c r="HZ10" s="137"/>
      <c r="IA10" s="137"/>
      <c r="IB10" s="137"/>
      <c r="IC10" s="137"/>
      <c r="ID10" s="137"/>
      <c r="IE10" s="137"/>
      <c r="IF10" s="137"/>
      <c r="IG10" s="137"/>
      <c r="IH10" s="137"/>
      <c r="II10" s="137"/>
      <c r="IJ10" s="137"/>
      <c r="IK10" s="137"/>
      <c r="IL10" s="137"/>
      <c r="IM10" s="137"/>
      <c r="IN10" s="137"/>
      <c r="IO10" s="137"/>
      <c r="IP10" s="137"/>
      <c r="IQ10" s="137"/>
      <c r="IR10" s="137"/>
      <c r="IS10" s="137"/>
      <c r="IT10" s="137"/>
      <c r="IU10" s="137"/>
      <c r="IV10" s="137"/>
      <c r="IW10" s="137"/>
      <c r="IX10" s="137"/>
      <c r="IY10" s="137"/>
      <c r="IZ10" s="137"/>
      <c r="JA10" s="137"/>
      <c r="JB10" s="137"/>
      <c r="JC10" s="137"/>
      <c r="JD10" s="137"/>
      <c r="JE10" s="137"/>
      <c r="JF10" s="137"/>
      <c r="JG10" s="137"/>
      <c r="JH10" s="137"/>
      <c r="JI10" s="137"/>
      <c r="JJ10" s="137"/>
      <c r="JK10" s="137"/>
      <c r="JL10" s="137"/>
      <c r="JM10" s="137"/>
      <c r="JN10" s="137"/>
      <c r="JO10" s="137"/>
      <c r="JP10" s="137"/>
      <c r="JQ10" s="137"/>
      <c r="JR10" s="137"/>
      <c r="JS10" s="137"/>
      <c r="JT10" s="137"/>
      <c r="JU10" s="137"/>
      <c r="JV10" s="137"/>
      <c r="JW10" s="137"/>
      <c r="JX10" s="137"/>
      <c r="JY10" s="137"/>
      <c r="JZ10" s="137"/>
      <c r="KA10" s="137"/>
      <c r="KB10" s="137"/>
      <c r="KC10" s="137"/>
      <c r="KD10" s="137"/>
      <c r="KE10" s="137"/>
      <c r="KF10" s="137"/>
      <c r="KG10" s="137"/>
      <c r="KH10" s="137"/>
      <c r="KI10" s="137"/>
      <c r="KJ10" s="137"/>
      <c r="KK10" s="137"/>
      <c r="KL10" s="137"/>
      <c r="KM10" s="137"/>
      <c r="KN10" s="137"/>
      <c r="KO10" s="137"/>
      <c r="KP10" s="137"/>
      <c r="KQ10" s="137"/>
      <c r="KR10" s="137"/>
      <c r="KS10" s="137"/>
      <c r="KT10" s="137"/>
      <c r="KU10" s="137"/>
      <c r="KV10" s="137"/>
      <c r="KW10" s="137"/>
      <c r="KX10" s="137"/>
      <c r="KY10" s="137"/>
      <c r="KZ10" s="137"/>
      <c r="LA10" s="137"/>
      <c r="LB10" s="137"/>
      <c r="LC10" s="137"/>
      <c r="LD10" s="137"/>
      <c r="LE10" s="137"/>
      <c r="LF10" s="137"/>
      <c r="LG10" s="137"/>
      <c r="LH10" s="137"/>
      <c r="LI10" s="137"/>
      <c r="LJ10" s="137"/>
      <c r="LK10" s="137"/>
      <c r="LL10" s="137"/>
      <c r="LM10" s="137"/>
      <c r="LN10" s="137"/>
      <c r="LO10" s="137"/>
      <c r="LP10" s="137"/>
      <c r="LQ10" s="137"/>
      <c r="LR10" s="137"/>
      <c r="LS10" s="137"/>
      <c r="LT10" s="137"/>
      <c r="LU10" s="137"/>
      <c r="LV10" s="137"/>
      <c r="LW10" s="137"/>
      <c r="LX10" s="137"/>
      <c r="LY10" s="137"/>
      <c r="LZ10" s="137"/>
      <c r="MA10" s="137"/>
      <c r="MB10" s="137"/>
      <c r="MC10" s="137"/>
      <c r="MD10" s="137"/>
      <c r="ME10" s="137"/>
      <c r="MF10" s="137"/>
      <c r="MG10" s="137"/>
      <c r="MH10" s="137"/>
      <c r="MI10" s="137"/>
      <c r="MJ10" s="137"/>
      <c r="MK10" s="137"/>
      <c r="ML10" s="137"/>
      <c r="MM10" s="137"/>
      <c r="MN10" s="137"/>
      <c r="MO10" s="137"/>
      <c r="MP10" s="137"/>
      <c r="MQ10" s="137"/>
      <c r="MR10" s="137"/>
      <c r="MS10" s="137"/>
      <c r="MT10" s="137"/>
      <c r="MU10" s="137"/>
      <c r="MV10" s="137"/>
      <c r="MW10" s="137"/>
      <c r="MX10" s="137"/>
      <c r="MY10" s="137"/>
      <c r="MZ10" s="137"/>
      <c r="NA10" s="137"/>
      <c r="NB10" s="137"/>
      <c r="NC10" s="137"/>
      <c r="ND10" s="137"/>
      <c r="NE10" s="137"/>
      <c r="NF10" s="137"/>
      <c r="NG10" s="137"/>
      <c r="NH10" s="137"/>
      <c r="NI10" s="137"/>
      <c r="NJ10" s="137"/>
      <c r="NK10" s="137"/>
      <c r="NL10" s="137"/>
      <c r="NM10" s="137"/>
      <c r="NN10" s="137"/>
      <c r="NO10" s="137"/>
      <c r="NP10" s="137"/>
      <c r="NQ10" s="137"/>
      <c r="NR10" s="137"/>
      <c r="NS10" s="137"/>
      <c r="NT10" s="137"/>
    </row>
    <row r="11" spans="1:384" s="138" customFormat="1" ht="32.25" customHeight="1" thickBot="1" x14ac:dyDescent="0.3">
      <c r="A11" s="135">
        <v>4</v>
      </c>
      <c r="B11" s="139" t="s">
        <v>62</v>
      </c>
      <c r="C11" s="120"/>
      <c r="D11" s="113"/>
      <c r="E11" s="120"/>
      <c r="F11" s="113"/>
      <c r="G11" s="120"/>
      <c r="H11" s="113"/>
      <c r="I11" s="120"/>
      <c r="J11" s="113"/>
      <c r="K11" s="120"/>
      <c r="L11" s="129"/>
      <c r="M11" s="114"/>
      <c r="N11" s="133" t="e">
        <f t="shared" si="0"/>
        <v>#DIV/0!</v>
      </c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7"/>
      <c r="DU11" s="137"/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7"/>
      <c r="EI11" s="137"/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7"/>
      <c r="FL11" s="137"/>
      <c r="FM11" s="137"/>
      <c r="FN11" s="137"/>
      <c r="FO11" s="137"/>
      <c r="FP11" s="137"/>
      <c r="FQ11" s="137"/>
      <c r="FR11" s="137"/>
      <c r="FS11" s="137"/>
      <c r="FT11" s="137"/>
      <c r="FU11" s="137"/>
      <c r="FV11" s="137"/>
      <c r="FW11" s="137"/>
      <c r="FX11" s="137"/>
      <c r="FY11" s="137"/>
      <c r="FZ11" s="137"/>
      <c r="GA11" s="137"/>
      <c r="GB11" s="137"/>
      <c r="GC11" s="137"/>
      <c r="GD11" s="137"/>
      <c r="GE11" s="137"/>
      <c r="GF11" s="137"/>
      <c r="GG11" s="137"/>
      <c r="GH11" s="137"/>
      <c r="GI11" s="137"/>
      <c r="GJ11" s="137"/>
      <c r="GK11" s="137"/>
      <c r="GL11" s="137"/>
      <c r="GM11" s="137"/>
      <c r="GN11" s="137"/>
      <c r="GO11" s="137"/>
      <c r="GP11" s="137"/>
      <c r="GQ11" s="137"/>
      <c r="GR11" s="137"/>
      <c r="GS11" s="137"/>
      <c r="GT11" s="137"/>
      <c r="GU11" s="137"/>
      <c r="GV11" s="137"/>
      <c r="GW11" s="137"/>
      <c r="GX11" s="137"/>
      <c r="GY11" s="137"/>
      <c r="GZ11" s="137"/>
      <c r="HA11" s="137"/>
      <c r="HB11" s="137"/>
      <c r="HC11" s="137"/>
      <c r="HD11" s="137"/>
      <c r="HE11" s="137"/>
      <c r="HF11" s="137"/>
      <c r="HG11" s="137"/>
      <c r="HH11" s="137"/>
      <c r="HI11" s="137"/>
      <c r="HJ11" s="137"/>
      <c r="HK11" s="137"/>
      <c r="HL11" s="137"/>
      <c r="HM11" s="137"/>
      <c r="HN11" s="137"/>
      <c r="HO11" s="137"/>
      <c r="HP11" s="137"/>
      <c r="HQ11" s="137"/>
      <c r="HR11" s="137"/>
      <c r="HS11" s="137"/>
      <c r="HT11" s="137"/>
      <c r="HU11" s="137"/>
      <c r="HV11" s="137"/>
      <c r="HW11" s="137"/>
      <c r="HX11" s="137"/>
      <c r="HY11" s="137"/>
      <c r="HZ11" s="137"/>
      <c r="IA11" s="137"/>
      <c r="IB11" s="137"/>
      <c r="IC11" s="137"/>
      <c r="ID11" s="137"/>
      <c r="IE11" s="137"/>
      <c r="IF11" s="137"/>
      <c r="IG11" s="137"/>
      <c r="IH11" s="137"/>
      <c r="II11" s="137"/>
      <c r="IJ11" s="137"/>
      <c r="IK11" s="137"/>
      <c r="IL11" s="137"/>
      <c r="IM11" s="137"/>
      <c r="IN11" s="137"/>
      <c r="IO11" s="137"/>
      <c r="IP11" s="137"/>
      <c r="IQ11" s="137"/>
      <c r="IR11" s="137"/>
      <c r="IS11" s="137"/>
      <c r="IT11" s="137"/>
      <c r="IU11" s="137"/>
      <c r="IV11" s="137"/>
      <c r="IW11" s="137"/>
      <c r="IX11" s="137"/>
      <c r="IY11" s="137"/>
      <c r="IZ11" s="137"/>
      <c r="JA11" s="137"/>
      <c r="JB11" s="137"/>
      <c r="JC11" s="137"/>
      <c r="JD11" s="137"/>
      <c r="JE11" s="137"/>
      <c r="JF11" s="137"/>
      <c r="JG11" s="137"/>
      <c r="JH11" s="137"/>
      <c r="JI11" s="137"/>
      <c r="JJ11" s="137"/>
      <c r="JK11" s="137"/>
      <c r="JL11" s="137"/>
      <c r="JM11" s="137"/>
      <c r="JN11" s="137"/>
      <c r="JO11" s="137"/>
      <c r="JP11" s="137"/>
      <c r="JQ11" s="137"/>
      <c r="JR11" s="137"/>
      <c r="JS11" s="137"/>
      <c r="JT11" s="137"/>
      <c r="JU11" s="137"/>
      <c r="JV11" s="137"/>
      <c r="JW11" s="137"/>
      <c r="JX11" s="137"/>
      <c r="JY11" s="137"/>
      <c r="JZ11" s="137"/>
      <c r="KA11" s="137"/>
      <c r="KB11" s="137"/>
      <c r="KC11" s="137"/>
      <c r="KD11" s="137"/>
      <c r="KE11" s="137"/>
      <c r="KF11" s="137"/>
      <c r="KG11" s="137"/>
      <c r="KH11" s="137"/>
      <c r="KI11" s="137"/>
      <c r="KJ11" s="137"/>
      <c r="KK11" s="137"/>
      <c r="KL11" s="137"/>
      <c r="KM11" s="137"/>
      <c r="KN11" s="137"/>
      <c r="KO11" s="137"/>
      <c r="KP11" s="137"/>
      <c r="KQ11" s="137"/>
      <c r="KR11" s="137"/>
      <c r="KS11" s="137"/>
      <c r="KT11" s="137"/>
      <c r="KU11" s="137"/>
      <c r="KV11" s="137"/>
      <c r="KW11" s="137"/>
      <c r="KX11" s="137"/>
      <c r="KY11" s="137"/>
      <c r="KZ11" s="137"/>
      <c r="LA11" s="137"/>
      <c r="LB11" s="137"/>
      <c r="LC11" s="137"/>
      <c r="LD11" s="137"/>
      <c r="LE11" s="137"/>
      <c r="LF11" s="137"/>
      <c r="LG11" s="137"/>
      <c r="LH11" s="137"/>
      <c r="LI11" s="137"/>
      <c r="LJ11" s="137"/>
      <c r="LK11" s="137"/>
      <c r="LL11" s="137"/>
      <c r="LM11" s="137"/>
      <c r="LN11" s="137"/>
      <c r="LO11" s="137"/>
      <c r="LP11" s="137"/>
      <c r="LQ11" s="137"/>
      <c r="LR11" s="137"/>
      <c r="LS11" s="137"/>
      <c r="LT11" s="137"/>
      <c r="LU11" s="137"/>
      <c r="LV11" s="137"/>
      <c r="LW11" s="137"/>
      <c r="LX11" s="137"/>
      <c r="LY11" s="137"/>
      <c r="LZ11" s="137"/>
      <c r="MA11" s="137"/>
      <c r="MB11" s="137"/>
      <c r="MC11" s="137"/>
      <c r="MD11" s="137"/>
      <c r="ME11" s="137"/>
      <c r="MF11" s="137"/>
      <c r="MG11" s="137"/>
      <c r="MH11" s="137"/>
      <c r="MI11" s="137"/>
      <c r="MJ11" s="137"/>
      <c r="MK11" s="137"/>
      <c r="ML11" s="137"/>
      <c r="MM11" s="137"/>
      <c r="MN11" s="137"/>
      <c r="MO11" s="137"/>
      <c r="MP11" s="137"/>
      <c r="MQ11" s="137"/>
      <c r="MR11" s="137"/>
      <c r="MS11" s="137"/>
      <c r="MT11" s="137"/>
      <c r="MU11" s="137"/>
      <c r="MV11" s="137"/>
      <c r="MW11" s="137"/>
      <c r="MX11" s="137"/>
      <c r="MY11" s="137"/>
      <c r="MZ11" s="137"/>
      <c r="NA11" s="137"/>
      <c r="NB11" s="137"/>
      <c r="NC11" s="137"/>
      <c r="ND11" s="137"/>
      <c r="NE11" s="137"/>
      <c r="NF11" s="137"/>
      <c r="NG11" s="137"/>
      <c r="NH11" s="137"/>
      <c r="NI11" s="137"/>
      <c r="NJ11" s="137"/>
      <c r="NK11" s="137"/>
      <c r="NL11" s="137"/>
      <c r="NM11" s="137"/>
      <c r="NN11" s="137"/>
      <c r="NO11" s="137"/>
      <c r="NP11" s="137"/>
      <c r="NQ11" s="137"/>
      <c r="NR11" s="137"/>
      <c r="NS11" s="137"/>
      <c r="NT11" s="137"/>
    </row>
    <row r="12" spans="1:384" s="138" customFormat="1" ht="37.5" customHeight="1" thickBot="1" x14ac:dyDescent="0.3">
      <c r="A12" s="135">
        <v>5</v>
      </c>
      <c r="B12" s="141" t="s">
        <v>63</v>
      </c>
      <c r="C12" s="121">
        <v>6</v>
      </c>
      <c r="D12" s="142">
        <v>6</v>
      </c>
      <c r="E12" s="121"/>
      <c r="F12" s="142">
        <v>6</v>
      </c>
      <c r="G12" s="121"/>
      <c r="H12" s="142"/>
      <c r="I12" s="121"/>
      <c r="J12" s="142"/>
      <c r="K12" s="121"/>
      <c r="L12" s="143">
        <v>120000</v>
      </c>
      <c r="M12" s="115"/>
      <c r="N12" s="133">
        <f t="shared" si="0"/>
        <v>0</v>
      </c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7"/>
      <c r="DF12" s="137"/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7"/>
      <c r="DU12" s="137"/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7"/>
      <c r="EI12" s="137"/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7"/>
      <c r="EX12" s="137"/>
      <c r="EY12" s="137"/>
      <c r="EZ12" s="137"/>
      <c r="FA12" s="137"/>
      <c r="FB12" s="137"/>
      <c r="FC12" s="137"/>
      <c r="FD12" s="137"/>
      <c r="FE12" s="137"/>
      <c r="FF12" s="137"/>
      <c r="FG12" s="137"/>
      <c r="FH12" s="137"/>
      <c r="FI12" s="137"/>
      <c r="FJ12" s="137"/>
      <c r="FK12" s="137"/>
      <c r="FL12" s="137"/>
      <c r="FM12" s="137"/>
      <c r="FN12" s="137"/>
      <c r="FO12" s="137"/>
      <c r="FP12" s="137"/>
      <c r="FQ12" s="137"/>
      <c r="FR12" s="137"/>
      <c r="FS12" s="137"/>
      <c r="FT12" s="137"/>
      <c r="FU12" s="137"/>
      <c r="FV12" s="137"/>
      <c r="FW12" s="137"/>
      <c r="FX12" s="137"/>
      <c r="FY12" s="137"/>
      <c r="FZ12" s="137"/>
      <c r="GA12" s="137"/>
      <c r="GB12" s="137"/>
      <c r="GC12" s="137"/>
      <c r="GD12" s="137"/>
      <c r="GE12" s="137"/>
      <c r="GF12" s="137"/>
      <c r="GG12" s="137"/>
      <c r="GH12" s="137"/>
      <c r="GI12" s="137"/>
      <c r="GJ12" s="137"/>
      <c r="GK12" s="137"/>
      <c r="GL12" s="137"/>
      <c r="GM12" s="137"/>
      <c r="GN12" s="137"/>
      <c r="GO12" s="137"/>
      <c r="GP12" s="137"/>
      <c r="GQ12" s="137"/>
      <c r="GR12" s="137"/>
      <c r="GS12" s="137"/>
      <c r="GT12" s="137"/>
      <c r="GU12" s="137"/>
      <c r="GV12" s="137"/>
      <c r="GW12" s="137"/>
      <c r="GX12" s="137"/>
      <c r="GY12" s="137"/>
      <c r="GZ12" s="137"/>
      <c r="HA12" s="137"/>
      <c r="HB12" s="137"/>
      <c r="HC12" s="137"/>
      <c r="HD12" s="137"/>
      <c r="HE12" s="137"/>
      <c r="HF12" s="137"/>
      <c r="HG12" s="137"/>
      <c r="HH12" s="137"/>
      <c r="HI12" s="137"/>
      <c r="HJ12" s="137"/>
      <c r="HK12" s="137"/>
      <c r="HL12" s="137"/>
      <c r="HM12" s="137"/>
      <c r="HN12" s="137"/>
      <c r="HO12" s="137"/>
      <c r="HP12" s="137"/>
      <c r="HQ12" s="137"/>
      <c r="HR12" s="137"/>
      <c r="HS12" s="137"/>
      <c r="HT12" s="137"/>
      <c r="HU12" s="137"/>
      <c r="HV12" s="137"/>
      <c r="HW12" s="137"/>
      <c r="HX12" s="137"/>
      <c r="HY12" s="137"/>
      <c r="HZ12" s="137"/>
      <c r="IA12" s="137"/>
      <c r="IB12" s="137"/>
      <c r="IC12" s="137"/>
      <c r="ID12" s="137"/>
      <c r="IE12" s="137"/>
      <c r="IF12" s="137"/>
      <c r="IG12" s="137"/>
      <c r="IH12" s="137"/>
      <c r="II12" s="137"/>
      <c r="IJ12" s="137"/>
      <c r="IK12" s="137"/>
      <c r="IL12" s="137"/>
      <c r="IM12" s="137"/>
      <c r="IN12" s="137"/>
      <c r="IO12" s="137"/>
      <c r="IP12" s="137"/>
      <c r="IQ12" s="137"/>
      <c r="IR12" s="137"/>
      <c r="IS12" s="137"/>
      <c r="IT12" s="137"/>
      <c r="IU12" s="137"/>
      <c r="IV12" s="137"/>
      <c r="IW12" s="137"/>
      <c r="IX12" s="137"/>
      <c r="IY12" s="137"/>
      <c r="IZ12" s="137"/>
      <c r="JA12" s="137"/>
      <c r="JB12" s="137"/>
      <c r="JC12" s="137"/>
      <c r="JD12" s="137"/>
      <c r="JE12" s="137"/>
      <c r="JF12" s="137"/>
      <c r="JG12" s="137"/>
      <c r="JH12" s="137"/>
      <c r="JI12" s="137"/>
      <c r="JJ12" s="137"/>
      <c r="JK12" s="137"/>
      <c r="JL12" s="137"/>
      <c r="JM12" s="137"/>
      <c r="JN12" s="137"/>
      <c r="JO12" s="137"/>
      <c r="JP12" s="137"/>
      <c r="JQ12" s="137"/>
      <c r="JR12" s="137"/>
      <c r="JS12" s="137"/>
      <c r="JT12" s="137"/>
      <c r="JU12" s="137"/>
      <c r="JV12" s="137"/>
      <c r="JW12" s="137"/>
      <c r="JX12" s="137"/>
      <c r="JY12" s="137"/>
      <c r="JZ12" s="137"/>
      <c r="KA12" s="137"/>
      <c r="KB12" s="137"/>
      <c r="KC12" s="137"/>
      <c r="KD12" s="137"/>
      <c r="KE12" s="137"/>
      <c r="KF12" s="137"/>
      <c r="KG12" s="137"/>
      <c r="KH12" s="137"/>
      <c r="KI12" s="137"/>
      <c r="KJ12" s="137"/>
      <c r="KK12" s="137"/>
      <c r="KL12" s="137"/>
      <c r="KM12" s="137"/>
      <c r="KN12" s="137"/>
      <c r="KO12" s="137"/>
      <c r="KP12" s="137"/>
      <c r="KQ12" s="137"/>
      <c r="KR12" s="137"/>
      <c r="KS12" s="137"/>
      <c r="KT12" s="137"/>
      <c r="KU12" s="137"/>
      <c r="KV12" s="137"/>
      <c r="KW12" s="137"/>
      <c r="KX12" s="137"/>
      <c r="KY12" s="137"/>
      <c r="KZ12" s="137"/>
      <c r="LA12" s="137"/>
      <c r="LB12" s="137"/>
      <c r="LC12" s="137"/>
      <c r="LD12" s="137"/>
      <c r="LE12" s="137"/>
      <c r="LF12" s="137"/>
      <c r="LG12" s="137"/>
      <c r="LH12" s="137"/>
      <c r="LI12" s="137"/>
      <c r="LJ12" s="137"/>
      <c r="LK12" s="137"/>
      <c r="LL12" s="137"/>
      <c r="LM12" s="137"/>
      <c r="LN12" s="137"/>
      <c r="LO12" s="137"/>
      <c r="LP12" s="137"/>
      <c r="LQ12" s="137"/>
      <c r="LR12" s="137"/>
      <c r="LS12" s="137"/>
      <c r="LT12" s="137"/>
      <c r="LU12" s="137"/>
      <c r="LV12" s="137"/>
      <c r="LW12" s="137"/>
      <c r="LX12" s="137"/>
      <c r="LY12" s="137"/>
      <c r="LZ12" s="137"/>
      <c r="MA12" s="137"/>
      <c r="MB12" s="137"/>
      <c r="MC12" s="137"/>
      <c r="MD12" s="137"/>
      <c r="ME12" s="137"/>
      <c r="MF12" s="137"/>
      <c r="MG12" s="137"/>
      <c r="MH12" s="137"/>
      <c r="MI12" s="137"/>
      <c r="MJ12" s="137"/>
      <c r="MK12" s="137"/>
      <c r="ML12" s="137"/>
      <c r="MM12" s="137"/>
      <c r="MN12" s="137"/>
      <c r="MO12" s="137"/>
      <c r="MP12" s="137"/>
      <c r="MQ12" s="137"/>
      <c r="MR12" s="137"/>
      <c r="MS12" s="137"/>
      <c r="MT12" s="137"/>
      <c r="MU12" s="137"/>
      <c r="MV12" s="137"/>
      <c r="MW12" s="137"/>
      <c r="MX12" s="137"/>
      <c r="MY12" s="137"/>
      <c r="MZ12" s="137"/>
      <c r="NA12" s="137"/>
      <c r="NB12" s="137"/>
      <c r="NC12" s="137"/>
      <c r="ND12" s="137"/>
      <c r="NE12" s="137"/>
      <c r="NF12" s="137"/>
      <c r="NG12" s="137"/>
      <c r="NH12" s="137"/>
      <c r="NI12" s="137"/>
      <c r="NJ12" s="137"/>
      <c r="NK12" s="137"/>
      <c r="NL12" s="137"/>
      <c r="NM12" s="137"/>
      <c r="NN12" s="137"/>
      <c r="NO12" s="137"/>
      <c r="NP12" s="137"/>
      <c r="NQ12" s="137"/>
      <c r="NR12" s="137"/>
      <c r="NS12" s="137"/>
      <c r="NT12" s="137"/>
    </row>
    <row r="13" spans="1:384" s="138" customFormat="1" ht="15.75" thickBot="1" x14ac:dyDescent="0.3">
      <c r="A13" s="140">
        <v>6</v>
      </c>
      <c r="B13" s="124" t="s">
        <v>66</v>
      </c>
      <c r="C13" s="120">
        <v>5</v>
      </c>
      <c r="D13" s="113">
        <v>5</v>
      </c>
      <c r="E13" s="120"/>
      <c r="F13" s="113">
        <v>5</v>
      </c>
      <c r="G13" s="120"/>
      <c r="H13" s="113"/>
      <c r="I13" s="120"/>
      <c r="J13" s="113"/>
      <c r="K13" s="120"/>
      <c r="L13" s="129">
        <v>200000</v>
      </c>
      <c r="M13" s="114"/>
      <c r="N13" s="133">
        <f t="shared" si="0"/>
        <v>0</v>
      </c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7"/>
      <c r="DU13" s="137"/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7"/>
      <c r="EI13" s="137"/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7"/>
      <c r="EX13" s="137"/>
      <c r="EY13" s="137"/>
      <c r="EZ13" s="137"/>
      <c r="FA13" s="137"/>
      <c r="FB13" s="137"/>
      <c r="FC13" s="137"/>
      <c r="FD13" s="137"/>
      <c r="FE13" s="137"/>
      <c r="FF13" s="137"/>
      <c r="FG13" s="137"/>
      <c r="FH13" s="137"/>
      <c r="FI13" s="137"/>
      <c r="FJ13" s="137"/>
      <c r="FK13" s="137"/>
      <c r="FL13" s="137"/>
      <c r="FM13" s="137"/>
      <c r="FN13" s="137"/>
      <c r="FO13" s="137"/>
      <c r="FP13" s="137"/>
      <c r="FQ13" s="137"/>
      <c r="FR13" s="137"/>
      <c r="FS13" s="137"/>
      <c r="FT13" s="137"/>
      <c r="FU13" s="137"/>
      <c r="FV13" s="137"/>
      <c r="FW13" s="137"/>
      <c r="FX13" s="137"/>
      <c r="FY13" s="137"/>
      <c r="FZ13" s="137"/>
      <c r="GA13" s="137"/>
      <c r="GB13" s="137"/>
      <c r="GC13" s="137"/>
      <c r="GD13" s="137"/>
      <c r="GE13" s="137"/>
      <c r="GF13" s="137"/>
      <c r="GG13" s="137"/>
      <c r="GH13" s="137"/>
      <c r="GI13" s="137"/>
      <c r="GJ13" s="137"/>
      <c r="GK13" s="137"/>
      <c r="GL13" s="137"/>
      <c r="GM13" s="137"/>
      <c r="GN13" s="137"/>
      <c r="GO13" s="137"/>
      <c r="GP13" s="137"/>
      <c r="GQ13" s="137"/>
      <c r="GR13" s="137"/>
      <c r="GS13" s="137"/>
      <c r="GT13" s="137"/>
      <c r="GU13" s="137"/>
      <c r="GV13" s="137"/>
      <c r="GW13" s="137"/>
      <c r="GX13" s="137"/>
      <c r="GY13" s="137"/>
      <c r="GZ13" s="137"/>
      <c r="HA13" s="137"/>
      <c r="HB13" s="137"/>
      <c r="HC13" s="137"/>
      <c r="HD13" s="137"/>
      <c r="HE13" s="137"/>
      <c r="HF13" s="137"/>
      <c r="HG13" s="137"/>
      <c r="HH13" s="137"/>
      <c r="HI13" s="137"/>
      <c r="HJ13" s="137"/>
      <c r="HK13" s="137"/>
      <c r="HL13" s="137"/>
      <c r="HM13" s="137"/>
      <c r="HN13" s="137"/>
      <c r="HO13" s="137"/>
      <c r="HP13" s="137"/>
      <c r="HQ13" s="137"/>
      <c r="HR13" s="137"/>
      <c r="HS13" s="137"/>
      <c r="HT13" s="137"/>
      <c r="HU13" s="137"/>
      <c r="HV13" s="137"/>
      <c r="HW13" s="137"/>
      <c r="HX13" s="137"/>
      <c r="HY13" s="137"/>
      <c r="HZ13" s="137"/>
      <c r="IA13" s="137"/>
      <c r="IB13" s="137"/>
      <c r="IC13" s="137"/>
      <c r="ID13" s="137"/>
      <c r="IE13" s="137"/>
      <c r="IF13" s="137"/>
      <c r="IG13" s="137"/>
      <c r="IH13" s="137"/>
      <c r="II13" s="137"/>
      <c r="IJ13" s="137"/>
      <c r="IK13" s="137"/>
      <c r="IL13" s="137"/>
      <c r="IM13" s="137"/>
      <c r="IN13" s="137"/>
      <c r="IO13" s="137"/>
      <c r="IP13" s="137"/>
      <c r="IQ13" s="137"/>
      <c r="IR13" s="137"/>
      <c r="IS13" s="137"/>
      <c r="IT13" s="137"/>
      <c r="IU13" s="137"/>
      <c r="IV13" s="137"/>
      <c r="IW13" s="137"/>
      <c r="IX13" s="137"/>
      <c r="IY13" s="137"/>
      <c r="IZ13" s="137"/>
      <c r="JA13" s="137"/>
      <c r="JB13" s="137"/>
      <c r="JC13" s="137"/>
      <c r="JD13" s="137"/>
      <c r="JE13" s="137"/>
      <c r="JF13" s="137"/>
      <c r="JG13" s="137"/>
      <c r="JH13" s="137"/>
      <c r="JI13" s="137"/>
      <c r="JJ13" s="137"/>
      <c r="JK13" s="137"/>
      <c r="JL13" s="137"/>
      <c r="JM13" s="137"/>
      <c r="JN13" s="137"/>
      <c r="JO13" s="137"/>
      <c r="JP13" s="137"/>
      <c r="JQ13" s="137"/>
      <c r="JR13" s="137"/>
      <c r="JS13" s="137"/>
      <c r="JT13" s="137"/>
      <c r="JU13" s="137"/>
      <c r="JV13" s="137"/>
      <c r="JW13" s="137"/>
      <c r="JX13" s="137"/>
      <c r="JY13" s="137"/>
      <c r="JZ13" s="137"/>
      <c r="KA13" s="137"/>
      <c r="KB13" s="137"/>
      <c r="KC13" s="137"/>
      <c r="KD13" s="137"/>
      <c r="KE13" s="137"/>
      <c r="KF13" s="137"/>
      <c r="KG13" s="137"/>
      <c r="KH13" s="137"/>
      <c r="KI13" s="137"/>
      <c r="KJ13" s="137"/>
      <c r="KK13" s="137"/>
      <c r="KL13" s="137"/>
      <c r="KM13" s="137"/>
      <c r="KN13" s="137"/>
      <c r="KO13" s="137"/>
      <c r="KP13" s="137"/>
      <c r="KQ13" s="137"/>
      <c r="KR13" s="137"/>
      <c r="KS13" s="137"/>
      <c r="KT13" s="137"/>
      <c r="KU13" s="137"/>
      <c r="KV13" s="137"/>
      <c r="KW13" s="137"/>
      <c r="KX13" s="137"/>
      <c r="KY13" s="137"/>
      <c r="KZ13" s="137"/>
      <c r="LA13" s="137"/>
      <c r="LB13" s="137"/>
      <c r="LC13" s="137"/>
      <c r="LD13" s="137"/>
      <c r="LE13" s="137"/>
      <c r="LF13" s="137"/>
      <c r="LG13" s="137"/>
      <c r="LH13" s="137"/>
      <c r="LI13" s="137"/>
      <c r="LJ13" s="137"/>
      <c r="LK13" s="137"/>
      <c r="LL13" s="137"/>
      <c r="LM13" s="137"/>
      <c r="LN13" s="137"/>
      <c r="LO13" s="137"/>
      <c r="LP13" s="137"/>
      <c r="LQ13" s="137"/>
      <c r="LR13" s="137"/>
      <c r="LS13" s="137"/>
      <c r="LT13" s="137"/>
      <c r="LU13" s="137"/>
      <c r="LV13" s="137"/>
      <c r="LW13" s="137"/>
      <c r="LX13" s="137"/>
      <c r="LY13" s="137"/>
      <c r="LZ13" s="137"/>
      <c r="MA13" s="137"/>
      <c r="MB13" s="137"/>
      <c r="MC13" s="137"/>
      <c r="MD13" s="137"/>
      <c r="ME13" s="137"/>
      <c r="MF13" s="137"/>
      <c r="MG13" s="137"/>
      <c r="MH13" s="137"/>
      <c r="MI13" s="137"/>
      <c r="MJ13" s="137"/>
      <c r="MK13" s="137"/>
      <c r="ML13" s="137"/>
      <c r="MM13" s="137"/>
      <c r="MN13" s="137"/>
      <c r="MO13" s="137"/>
      <c r="MP13" s="137"/>
      <c r="MQ13" s="137"/>
      <c r="MR13" s="137"/>
      <c r="MS13" s="137"/>
      <c r="MT13" s="137"/>
      <c r="MU13" s="137"/>
      <c r="MV13" s="137"/>
      <c r="MW13" s="137"/>
      <c r="MX13" s="137"/>
      <c r="MY13" s="137"/>
      <c r="MZ13" s="137"/>
      <c r="NA13" s="137"/>
      <c r="NB13" s="137"/>
      <c r="NC13" s="137"/>
      <c r="ND13" s="137"/>
      <c r="NE13" s="137"/>
      <c r="NF13" s="137"/>
      <c r="NG13" s="137"/>
      <c r="NH13" s="137"/>
      <c r="NI13" s="137"/>
      <c r="NJ13" s="137"/>
      <c r="NK13" s="137"/>
      <c r="NL13" s="137"/>
      <c r="NM13" s="137"/>
      <c r="NN13" s="137"/>
      <c r="NO13" s="137"/>
      <c r="NP13" s="137"/>
      <c r="NQ13" s="137"/>
      <c r="NR13" s="137"/>
      <c r="NS13" s="137"/>
      <c r="NT13" s="137"/>
    </row>
    <row r="14" spans="1:384" s="138" customFormat="1" ht="15.75" thickBot="1" x14ac:dyDescent="0.3">
      <c r="A14" s="135">
        <v>7</v>
      </c>
      <c r="B14" s="144" t="s">
        <v>32</v>
      </c>
      <c r="C14" s="121">
        <v>4</v>
      </c>
      <c r="D14" s="142">
        <v>5</v>
      </c>
      <c r="E14" s="121"/>
      <c r="F14" s="142">
        <v>5</v>
      </c>
      <c r="G14" s="121"/>
      <c r="H14" s="142"/>
      <c r="I14" s="121"/>
      <c r="J14" s="142"/>
      <c r="K14" s="121"/>
      <c r="L14" s="143">
        <v>2500000</v>
      </c>
      <c r="M14" s="115"/>
      <c r="N14" s="133">
        <f t="shared" si="0"/>
        <v>0</v>
      </c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7"/>
      <c r="DF14" s="137"/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7"/>
      <c r="DU14" s="137"/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7"/>
      <c r="EI14" s="137"/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7"/>
      <c r="EX14" s="137"/>
      <c r="EY14" s="137"/>
      <c r="EZ14" s="137"/>
      <c r="FA14" s="137"/>
      <c r="FB14" s="137"/>
      <c r="FC14" s="137"/>
      <c r="FD14" s="137"/>
      <c r="FE14" s="137"/>
      <c r="FF14" s="137"/>
      <c r="FG14" s="137"/>
      <c r="FH14" s="137"/>
      <c r="FI14" s="137"/>
      <c r="FJ14" s="137"/>
      <c r="FK14" s="137"/>
      <c r="FL14" s="137"/>
      <c r="FM14" s="137"/>
      <c r="FN14" s="137"/>
      <c r="FO14" s="137"/>
      <c r="FP14" s="137"/>
      <c r="FQ14" s="137"/>
      <c r="FR14" s="137"/>
      <c r="FS14" s="137"/>
      <c r="FT14" s="137"/>
      <c r="FU14" s="137"/>
      <c r="FV14" s="137"/>
      <c r="FW14" s="137"/>
      <c r="FX14" s="137"/>
      <c r="FY14" s="137"/>
      <c r="FZ14" s="137"/>
      <c r="GA14" s="137"/>
      <c r="GB14" s="137"/>
      <c r="GC14" s="137"/>
      <c r="GD14" s="137"/>
      <c r="GE14" s="137"/>
      <c r="GF14" s="137"/>
      <c r="GG14" s="137"/>
      <c r="GH14" s="137"/>
      <c r="GI14" s="137"/>
      <c r="GJ14" s="137"/>
      <c r="GK14" s="137"/>
      <c r="GL14" s="137"/>
      <c r="GM14" s="137"/>
      <c r="GN14" s="137"/>
      <c r="GO14" s="137"/>
      <c r="GP14" s="137"/>
      <c r="GQ14" s="137"/>
      <c r="GR14" s="137"/>
      <c r="GS14" s="137"/>
      <c r="GT14" s="137"/>
      <c r="GU14" s="137"/>
      <c r="GV14" s="137"/>
      <c r="GW14" s="137"/>
      <c r="GX14" s="137"/>
      <c r="GY14" s="137"/>
      <c r="GZ14" s="137"/>
      <c r="HA14" s="137"/>
      <c r="HB14" s="137"/>
      <c r="HC14" s="137"/>
      <c r="HD14" s="137"/>
      <c r="HE14" s="137"/>
      <c r="HF14" s="137"/>
      <c r="HG14" s="137"/>
      <c r="HH14" s="137"/>
      <c r="HI14" s="137"/>
      <c r="HJ14" s="137"/>
      <c r="HK14" s="137"/>
      <c r="HL14" s="137"/>
      <c r="HM14" s="137"/>
      <c r="HN14" s="137"/>
      <c r="HO14" s="137"/>
      <c r="HP14" s="137"/>
      <c r="HQ14" s="137"/>
      <c r="HR14" s="137"/>
      <c r="HS14" s="137"/>
      <c r="HT14" s="137"/>
      <c r="HU14" s="137"/>
      <c r="HV14" s="137"/>
      <c r="HW14" s="137"/>
      <c r="HX14" s="137"/>
      <c r="HY14" s="137"/>
      <c r="HZ14" s="137"/>
      <c r="IA14" s="137"/>
      <c r="IB14" s="137"/>
      <c r="IC14" s="137"/>
      <c r="ID14" s="137"/>
      <c r="IE14" s="137"/>
      <c r="IF14" s="137"/>
      <c r="IG14" s="137"/>
      <c r="IH14" s="137"/>
      <c r="II14" s="137"/>
      <c r="IJ14" s="137"/>
      <c r="IK14" s="137"/>
      <c r="IL14" s="137"/>
      <c r="IM14" s="137"/>
      <c r="IN14" s="137"/>
      <c r="IO14" s="137"/>
      <c r="IP14" s="137"/>
      <c r="IQ14" s="137"/>
      <c r="IR14" s="137"/>
      <c r="IS14" s="137"/>
      <c r="IT14" s="137"/>
      <c r="IU14" s="137"/>
      <c r="IV14" s="137"/>
      <c r="IW14" s="137"/>
      <c r="IX14" s="137"/>
      <c r="IY14" s="137"/>
      <c r="IZ14" s="137"/>
      <c r="JA14" s="137"/>
      <c r="JB14" s="137"/>
      <c r="JC14" s="137"/>
      <c r="JD14" s="137"/>
      <c r="JE14" s="137"/>
      <c r="JF14" s="137"/>
      <c r="JG14" s="137"/>
      <c r="JH14" s="137"/>
      <c r="JI14" s="137"/>
      <c r="JJ14" s="137"/>
      <c r="JK14" s="137"/>
      <c r="JL14" s="137"/>
      <c r="JM14" s="137"/>
      <c r="JN14" s="137"/>
      <c r="JO14" s="137"/>
      <c r="JP14" s="137"/>
      <c r="JQ14" s="137"/>
      <c r="JR14" s="137"/>
      <c r="JS14" s="137"/>
      <c r="JT14" s="137"/>
      <c r="JU14" s="137"/>
      <c r="JV14" s="137"/>
      <c r="JW14" s="137"/>
      <c r="JX14" s="137"/>
      <c r="JY14" s="137"/>
      <c r="JZ14" s="137"/>
      <c r="KA14" s="137"/>
      <c r="KB14" s="137"/>
      <c r="KC14" s="137"/>
      <c r="KD14" s="137"/>
      <c r="KE14" s="137"/>
      <c r="KF14" s="137"/>
      <c r="KG14" s="137"/>
      <c r="KH14" s="137"/>
      <c r="KI14" s="137"/>
      <c r="KJ14" s="137"/>
      <c r="KK14" s="137"/>
      <c r="KL14" s="137"/>
      <c r="KM14" s="137"/>
      <c r="KN14" s="137"/>
      <c r="KO14" s="137"/>
      <c r="KP14" s="137"/>
      <c r="KQ14" s="137"/>
      <c r="KR14" s="137"/>
      <c r="KS14" s="137"/>
      <c r="KT14" s="137"/>
      <c r="KU14" s="137"/>
      <c r="KV14" s="137"/>
      <c r="KW14" s="137"/>
      <c r="KX14" s="137"/>
      <c r="KY14" s="137"/>
      <c r="KZ14" s="137"/>
      <c r="LA14" s="137"/>
      <c r="LB14" s="137"/>
      <c r="LC14" s="137"/>
      <c r="LD14" s="137"/>
      <c r="LE14" s="137"/>
      <c r="LF14" s="137"/>
      <c r="LG14" s="137"/>
      <c r="LH14" s="137"/>
      <c r="LI14" s="137"/>
      <c r="LJ14" s="137"/>
      <c r="LK14" s="137"/>
      <c r="LL14" s="137"/>
      <c r="LM14" s="137"/>
      <c r="LN14" s="137"/>
      <c r="LO14" s="137"/>
      <c r="LP14" s="137"/>
      <c r="LQ14" s="137"/>
      <c r="LR14" s="137"/>
      <c r="LS14" s="137"/>
      <c r="LT14" s="137"/>
      <c r="LU14" s="137"/>
      <c r="LV14" s="137"/>
      <c r="LW14" s="137"/>
      <c r="LX14" s="137"/>
      <c r="LY14" s="137"/>
      <c r="LZ14" s="137"/>
      <c r="MA14" s="137"/>
      <c r="MB14" s="137"/>
      <c r="MC14" s="137"/>
      <c r="MD14" s="137"/>
      <c r="ME14" s="137"/>
      <c r="MF14" s="137"/>
      <c r="MG14" s="137"/>
      <c r="MH14" s="137"/>
      <c r="MI14" s="137"/>
      <c r="MJ14" s="137"/>
      <c r="MK14" s="137"/>
      <c r="ML14" s="137"/>
      <c r="MM14" s="137"/>
      <c r="MN14" s="137"/>
      <c r="MO14" s="137"/>
      <c r="MP14" s="137"/>
      <c r="MQ14" s="137"/>
      <c r="MR14" s="137"/>
      <c r="MS14" s="137"/>
      <c r="MT14" s="137"/>
      <c r="MU14" s="137"/>
      <c r="MV14" s="137"/>
      <c r="MW14" s="137"/>
      <c r="MX14" s="137"/>
      <c r="MY14" s="137"/>
      <c r="MZ14" s="137"/>
      <c r="NA14" s="137"/>
      <c r="NB14" s="137"/>
      <c r="NC14" s="137"/>
      <c r="ND14" s="137"/>
      <c r="NE14" s="137"/>
      <c r="NF14" s="137"/>
      <c r="NG14" s="137"/>
      <c r="NH14" s="137"/>
      <c r="NI14" s="137"/>
      <c r="NJ14" s="137"/>
      <c r="NK14" s="137"/>
      <c r="NL14" s="137"/>
      <c r="NM14" s="137"/>
      <c r="NN14" s="137"/>
      <c r="NO14" s="137"/>
      <c r="NP14" s="137"/>
      <c r="NQ14" s="137"/>
      <c r="NR14" s="137"/>
      <c r="NS14" s="137"/>
      <c r="NT14" s="137"/>
    </row>
    <row r="15" spans="1:384" s="138" customFormat="1" ht="15.75" thickBot="1" x14ac:dyDescent="0.3">
      <c r="A15" s="135">
        <v>8</v>
      </c>
      <c r="B15" s="125" t="s">
        <v>64</v>
      </c>
      <c r="C15" s="120">
        <v>1</v>
      </c>
      <c r="D15" s="113">
        <v>1</v>
      </c>
      <c r="E15" s="120"/>
      <c r="F15" s="113">
        <v>1</v>
      </c>
      <c r="G15" s="120"/>
      <c r="H15" s="113"/>
      <c r="I15" s="120"/>
      <c r="J15" s="113"/>
      <c r="K15" s="120"/>
      <c r="L15" s="129">
        <v>851000</v>
      </c>
      <c r="M15" s="114"/>
      <c r="N15" s="133">
        <f t="shared" si="0"/>
        <v>0</v>
      </c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7"/>
      <c r="DF15" s="137"/>
      <c r="DG15" s="137"/>
      <c r="DH15" s="137"/>
      <c r="DI15" s="137"/>
      <c r="DJ15" s="137"/>
      <c r="DK15" s="137"/>
      <c r="DL15" s="137"/>
      <c r="DM15" s="137"/>
      <c r="DN15" s="137"/>
      <c r="DO15" s="137"/>
      <c r="DP15" s="137"/>
      <c r="DQ15" s="137"/>
      <c r="DR15" s="137"/>
      <c r="DS15" s="137"/>
      <c r="DT15" s="137"/>
      <c r="DU15" s="137"/>
      <c r="DV15" s="137"/>
      <c r="DW15" s="137"/>
      <c r="DX15" s="137"/>
      <c r="DY15" s="137"/>
      <c r="DZ15" s="137"/>
      <c r="EA15" s="137"/>
      <c r="EB15" s="137"/>
      <c r="EC15" s="137"/>
      <c r="ED15" s="137"/>
      <c r="EE15" s="137"/>
      <c r="EF15" s="137"/>
      <c r="EG15" s="137"/>
      <c r="EH15" s="137"/>
      <c r="EI15" s="137"/>
      <c r="EJ15" s="137"/>
      <c r="EK15" s="137"/>
      <c r="EL15" s="137"/>
      <c r="EM15" s="137"/>
      <c r="EN15" s="137"/>
      <c r="EO15" s="137"/>
      <c r="EP15" s="137"/>
      <c r="EQ15" s="137"/>
      <c r="ER15" s="137"/>
      <c r="ES15" s="137"/>
      <c r="ET15" s="137"/>
      <c r="EU15" s="137"/>
      <c r="EV15" s="137"/>
      <c r="EW15" s="137"/>
      <c r="EX15" s="137"/>
      <c r="EY15" s="137"/>
      <c r="EZ15" s="137"/>
      <c r="FA15" s="137"/>
      <c r="FB15" s="137"/>
      <c r="FC15" s="137"/>
      <c r="FD15" s="137"/>
      <c r="FE15" s="137"/>
      <c r="FF15" s="137"/>
      <c r="FG15" s="137"/>
      <c r="FH15" s="137"/>
      <c r="FI15" s="137"/>
      <c r="FJ15" s="137"/>
      <c r="FK15" s="137"/>
      <c r="FL15" s="137"/>
      <c r="FM15" s="137"/>
      <c r="FN15" s="137"/>
      <c r="FO15" s="137"/>
      <c r="FP15" s="137"/>
      <c r="FQ15" s="137"/>
      <c r="FR15" s="137"/>
      <c r="FS15" s="137"/>
      <c r="FT15" s="137"/>
      <c r="FU15" s="137"/>
      <c r="FV15" s="137"/>
      <c r="FW15" s="137"/>
      <c r="FX15" s="137"/>
      <c r="FY15" s="137"/>
      <c r="FZ15" s="137"/>
      <c r="GA15" s="137"/>
      <c r="GB15" s="137"/>
      <c r="GC15" s="137"/>
      <c r="GD15" s="137"/>
      <c r="GE15" s="137"/>
      <c r="GF15" s="137"/>
      <c r="GG15" s="137"/>
      <c r="GH15" s="137"/>
      <c r="GI15" s="137"/>
      <c r="GJ15" s="137"/>
      <c r="GK15" s="137"/>
      <c r="GL15" s="137"/>
      <c r="GM15" s="137"/>
      <c r="GN15" s="137"/>
      <c r="GO15" s="137"/>
      <c r="GP15" s="137"/>
      <c r="GQ15" s="137"/>
      <c r="GR15" s="137"/>
      <c r="GS15" s="137"/>
      <c r="GT15" s="137"/>
      <c r="GU15" s="137"/>
      <c r="GV15" s="137"/>
      <c r="GW15" s="137"/>
      <c r="GX15" s="137"/>
      <c r="GY15" s="137"/>
      <c r="GZ15" s="137"/>
      <c r="HA15" s="137"/>
      <c r="HB15" s="137"/>
      <c r="HC15" s="137"/>
      <c r="HD15" s="137"/>
      <c r="HE15" s="137"/>
      <c r="HF15" s="137"/>
      <c r="HG15" s="137"/>
      <c r="HH15" s="137"/>
      <c r="HI15" s="137"/>
      <c r="HJ15" s="137"/>
      <c r="HK15" s="137"/>
      <c r="HL15" s="137"/>
      <c r="HM15" s="137"/>
      <c r="HN15" s="137"/>
      <c r="HO15" s="137"/>
      <c r="HP15" s="137"/>
      <c r="HQ15" s="137"/>
      <c r="HR15" s="137"/>
      <c r="HS15" s="137"/>
      <c r="HT15" s="137"/>
      <c r="HU15" s="137"/>
      <c r="HV15" s="137"/>
      <c r="HW15" s="137"/>
      <c r="HX15" s="137"/>
      <c r="HY15" s="137"/>
      <c r="HZ15" s="137"/>
      <c r="IA15" s="137"/>
      <c r="IB15" s="137"/>
      <c r="IC15" s="137"/>
      <c r="ID15" s="137"/>
      <c r="IE15" s="137"/>
      <c r="IF15" s="137"/>
      <c r="IG15" s="137"/>
      <c r="IH15" s="137"/>
      <c r="II15" s="137"/>
      <c r="IJ15" s="137"/>
      <c r="IK15" s="137"/>
      <c r="IL15" s="137"/>
      <c r="IM15" s="137"/>
      <c r="IN15" s="137"/>
      <c r="IO15" s="137"/>
      <c r="IP15" s="137"/>
      <c r="IQ15" s="137"/>
      <c r="IR15" s="137"/>
      <c r="IS15" s="137"/>
      <c r="IT15" s="137"/>
      <c r="IU15" s="137"/>
      <c r="IV15" s="137"/>
      <c r="IW15" s="137"/>
      <c r="IX15" s="137"/>
      <c r="IY15" s="137"/>
      <c r="IZ15" s="137"/>
      <c r="JA15" s="137"/>
      <c r="JB15" s="137"/>
      <c r="JC15" s="137"/>
      <c r="JD15" s="137"/>
      <c r="JE15" s="137"/>
      <c r="JF15" s="137"/>
      <c r="JG15" s="137"/>
      <c r="JH15" s="137"/>
      <c r="JI15" s="137"/>
      <c r="JJ15" s="137"/>
      <c r="JK15" s="137"/>
      <c r="JL15" s="137"/>
      <c r="JM15" s="137"/>
      <c r="JN15" s="137"/>
      <c r="JO15" s="137"/>
      <c r="JP15" s="137"/>
      <c r="JQ15" s="137"/>
      <c r="JR15" s="137"/>
      <c r="JS15" s="137"/>
      <c r="JT15" s="137"/>
      <c r="JU15" s="137"/>
      <c r="JV15" s="137"/>
      <c r="JW15" s="137"/>
      <c r="JX15" s="137"/>
      <c r="JY15" s="137"/>
      <c r="JZ15" s="137"/>
      <c r="KA15" s="137"/>
      <c r="KB15" s="137"/>
      <c r="KC15" s="137"/>
      <c r="KD15" s="137"/>
      <c r="KE15" s="137"/>
      <c r="KF15" s="137"/>
      <c r="KG15" s="137"/>
      <c r="KH15" s="137"/>
      <c r="KI15" s="137"/>
      <c r="KJ15" s="137"/>
      <c r="KK15" s="137"/>
      <c r="KL15" s="137"/>
      <c r="KM15" s="137"/>
      <c r="KN15" s="137"/>
      <c r="KO15" s="137"/>
      <c r="KP15" s="137"/>
      <c r="KQ15" s="137"/>
      <c r="KR15" s="137"/>
      <c r="KS15" s="137"/>
      <c r="KT15" s="137"/>
      <c r="KU15" s="137"/>
      <c r="KV15" s="137"/>
      <c r="KW15" s="137"/>
      <c r="KX15" s="137"/>
      <c r="KY15" s="137"/>
      <c r="KZ15" s="137"/>
      <c r="LA15" s="137"/>
      <c r="LB15" s="137"/>
      <c r="LC15" s="137"/>
      <c r="LD15" s="137"/>
      <c r="LE15" s="137"/>
      <c r="LF15" s="137"/>
      <c r="LG15" s="137"/>
      <c r="LH15" s="137"/>
      <c r="LI15" s="137"/>
      <c r="LJ15" s="137"/>
      <c r="LK15" s="137"/>
      <c r="LL15" s="137"/>
      <c r="LM15" s="137"/>
      <c r="LN15" s="137"/>
      <c r="LO15" s="137"/>
      <c r="LP15" s="137"/>
      <c r="LQ15" s="137"/>
      <c r="LR15" s="137"/>
      <c r="LS15" s="137"/>
      <c r="LT15" s="137"/>
      <c r="LU15" s="137"/>
      <c r="LV15" s="137"/>
      <c r="LW15" s="137"/>
      <c r="LX15" s="137"/>
      <c r="LY15" s="137"/>
      <c r="LZ15" s="137"/>
      <c r="MA15" s="137"/>
      <c r="MB15" s="137"/>
      <c r="MC15" s="137"/>
      <c r="MD15" s="137"/>
      <c r="ME15" s="137"/>
      <c r="MF15" s="137"/>
      <c r="MG15" s="137"/>
      <c r="MH15" s="137"/>
      <c r="MI15" s="137"/>
      <c r="MJ15" s="137"/>
      <c r="MK15" s="137"/>
      <c r="ML15" s="137"/>
      <c r="MM15" s="137"/>
      <c r="MN15" s="137"/>
      <c r="MO15" s="137"/>
      <c r="MP15" s="137"/>
      <c r="MQ15" s="137"/>
      <c r="MR15" s="137"/>
      <c r="MS15" s="137"/>
      <c r="MT15" s="137"/>
      <c r="MU15" s="137"/>
      <c r="MV15" s="137"/>
      <c r="MW15" s="137"/>
      <c r="MX15" s="137"/>
      <c r="MY15" s="137"/>
      <c r="MZ15" s="137"/>
      <c r="NA15" s="137"/>
      <c r="NB15" s="137"/>
      <c r="NC15" s="137"/>
      <c r="ND15" s="137"/>
      <c r="NE15" s="137"/>
      <c r="NF15" s="137"/>
      <c r="NG15" s="137"/>
      <c r="NH15" s="137"/>
      <c r="NI15" s="137"/>
      <c r="NJ15" s="137"/>
      <c r="NK15" s="137"/>
      <c r="NL15" s="137"/>
      <c r="NM15" s="137"/>
      <c r="NN15" s="137"/>
      <c r="NO15" s="137"/>
      <c r="NP15" s="137"/>
      <c r="NQ15" s="137"/>
      <c r="NR15" s="137"/>
      <c r="NS15" s="137"/>
      <c r="NT15" s="137"/>
    </row>
    <row r="16" spans="1:384" s="138" customFormat="1" ht="30.75" thickBot="1" x14ac:dyDescent="0.3">
      <c r="A16" s="140">
        <v>9</v>
      </c>
      <c r="B16" s="145" t="s">
        <v>65</v>
      </c>
      <c r="C16" s="120">
        <v>1</v>
      </c>
      <c r="D16" s="113">
        <v>6</v>
      </c>
      <c r="E16" s="120"/>
      <c r="F16" s="113"/>
      <c r="G16" s="120"/>
      <c r="H16" s="113"/>
      <c r="I16" s="120">
        <v>1</v>
      </c>
      <c r="J16" s="113"/>
      <c r="K16" s="120">
        <v>5</v>
      </c>
      <c r="L16" s="129">
        <v>433158.62</v>
      </c>
      <c r="M16" s="114">
        <v>395539.61</v>
      </c>
      <c r="N16" s="133">
        <f t="shared" si="0"/>
        <v>91.315188417582462</v>
      </c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7"/>
      <c r="DU16" s="137"/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7"/>
      <c r="EI16" s="137"/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7"/>
      <c r="EX16" s="137"/>
      <c r="EY16" s="137"/>
      <c r="EZ16" s="137"/>
      <c r="FA16" s="137"/>
      <c r="FB16" s="137"/>
      <c r="FC16" s="137"/>
      <c r="FD16" s="137"/>
      <c r="FE16" s="137"/>
      <c r="FF16" s="137"/>
      <c r="FG16" s="137"/>
      <c r="FH16" s="137"/>
      <c r="FI16" s="137"/>
      <c r="FJ16" s="137"/>
      <c r="FK16" s="137"/>
      <c r="FL16" s="137"/>
      <c r="FM16" s="137"/>
      <c r="FN16" s="137"/>
      <c r="FO16" s="137"/>
      <c r="FP16" s="137"/>
      <c r="FQ16" s="137"/>
      <c r="FR16" s="137"/>
      <c r="FS16" s="137"/>
      <c r="FT16" s="137"/>
      <c r="FU16" s="137"/>
      <c r="FV16" s="137"/>
      <c r="FW16" s="137"/>
      <c r="FX16" s="137"/>
      <c r="FY16" s="137"/>
      <c r="FZ16" s="137"/>
      <c r="GA16" s="137"/>
      <c r="GB16" s="137"/>
      <c r="GC16" s="137"/>
      <c r="GD16" s="137"/>
      <c r="GE16" s="137"/>
      <c r="GF16" s="137"/>
      <c r="GG16" s="137"/>
      <c r="GH16" s="137"/>
      <c r="GI16" s="137"/>
      <c r="GJ16" s="137"/>
      <c r="GK16" s="137"/>
      <c r="GL16" s="137"/>
      <c r="GM16" s="137"/>
      <c r="GN16" s="137"/>
      <c r="GO16" s="137"/>
      <c r="GP16" s="137"/>
      <c r="GQ16" s="137"/>
      <c r="GR16" s="137"/>
      <c r="GS16" s="137"/>
      <c r="GT16" s="137"/>
      <c r="GU16" s="137"/>
      <c r="GV16" s="137"/>
      <c r="GW16" s="137"/>
      <c r="GX16" s="137"/>
      <c r="GY16" s="137"/>
      <c r="GZ16" s="137"/>
      <c r="HA16" s="137"/>
      <c r="HB16" s="137"/>
      <c r="HC16" s="137"/>
      <c r="HD16" s="137"/>
      <c r="HE16" s="137"/>
      <c r="HF16" s="137"/>
      <c r="HG16" s="137"/>
      <c r="HH16" s="137"/>
      <c r="HI16" s="137"/>
      <c r="HJ16" s="137"/>
      <c r="HK16" s="137"/>
      <c r="HL16" s="137"/>
      <c r="HM16" s="137"/>
      <c r="HN16" s="137"/>
      <c r="HO16" s="137"/>
      <c r="HP16" s="137"/>
      <c r="HQ16" s="137"/>
      <c r="HR16" s="137"/>
      <c r="HS16" s="137"/>
      <c r="HT16" s="137"/>
      <c r="HU16" s="137"/>
      <c r="HV16" s="137"/>
      <c r="HW16" s="137"/>
      <c r="HX16" s="137"/>
      <c r="HY16" s="137"/>
      <c r="HZ16" s="137"/>
      <c r="IA16" s="137"/>
      <c r="IB16" s="137"/>
      <c r="IC16" s="137"/>
      <c r="ID16" s="137"/>
      <c r="IE16" s="137"/>
      <c r="IF16" s="137"/>
      <c r="IG16" s="137"/>
      <c r="IH16" s="137"/>
      <c r="II16" s="137"/>
      <c r="IJ16" s="137"/>
      <c r="IK16" s="137"/>
      <c r="IL16" s="137"/>
      <c r="IM16" s="137"/>
      <c r="IN16" s="137"/>
      <c r="IO16" s="137"/>
      <c r="IP16" s="137"/>
      <c r="IQ16" s="137"/>
      <c r="IR16" s="137"/>
      <c r="IS16" s="137"/>
      <c r="IT16" s="137"/>
      <c r="IU16" s="137"/>
      <c r="IV16" s="137"/>
      <c r="IW16" s="137"/>
      <c r="IX16" s="137"/>
      <c r="IY16" s="137"/>
      <c r="IZ16" s="137"/>
      <c r="JA16" s="137"/>
      <c r="JB16" s="137"/>
      <c r="JC16" s="137"/>
      <c r="JD16" s="137"/>
      <c r="JE16" s="137"/>
      <c r="JF16" s="137"/>
      <c r="JG16" s="137"/>
      <c r="JH16" s="137"/>
      <c r="JI16" s="137"/>
      <c r="JJ16" s="137"/>
      <c r="JK16" s="137"/>
      <c r="JL16" s="137"/>
      <c r="JM16" s="137"/>
      <c r="JN16" s="137"/>
      <c r="JO16" s="137"/>
      <c r="JP16" s="137"/>
      <c r="JQ16" s="137"/>
      <c r="JR16" s="137"/>
      <c r="JS16" s="137"/>
      <c r="JT16" s="137"/>
      <c r="JU16" s="137"/>
      <c r="JV16" s="137"/>
      <c r="JW16" s="137"/>
      <c r="JX16" s="137"/>
      <c r="JY16" s="137"/>
      <c r="JZ16" s="137"/>
      <c r="KA16" s="137"/>
      <c r="KB16" s="137"/>
      <c r="KC16" s="137"/>
      <c r="KD16" s="137"/>
      <c r="KE16" s="137"/>
      <c r="KF16" s="137"/>
      <c r="KG16" s="137"/>
      <c r="KH16" s="137"/>
      <c r="KI16" s="137"/>
      <c r="KJ16" s="137"/>
      <c r="KK16" s="137"/>
      <c r="KL16" s="137"/>
      <c r="KM16" s="137"/>
      <c r="KN16" s="137"/>
      <c r="KO16" s="137"/>
      <c r="KP16" s="137"/>
      <c r="KQ16" s="137"/>
      <c r="KR16" s="137"/>
      <c r="KS16" s="137"/>
      <c r="KT16" s="137"/>
      <c r="KU16" s="137"/>
      <c r="KV16" s="137"/>
      <c r="KW16" s="137"/>
      <c r="KX16" s="137"/>
      <c r="KY16" s="137"/>
      <c r="KZ16" s="137"/>
      <c r="LA16" s="137"/>
      <c r="LB16" s="137"/>
      <c r="LC16" s="137"/>
      <c r="LD16" s="137"/>
      <c r="LE16" s="137"/>
      <c r="LF16" s="137"/>
      <c r="LG16" s="137"/>
      <c r="LH16" s="137"/>
      <c r="LI16" s="137"/>
      <c r="LJ16" s="137"/>
      <c r="LK16" s="137"/>
      <c r="LL16" s="137"/>
      <c r="LM16" s="137"/>
      <c r="LN16" s="137"/>
      <c r="LO16" s="137"/>
      <c r="LP16" s="137"/>
      <c r="LQ16" s="137"/>
      <c r="LR16" s="137"/>
      <c r="LS16" s="137"/>
      <c r="LT16" s="137"/>
      <c r="LU16" s="137"/>
      <c r="LV16" s="137"/>
      <c r="LW16" s="137"/>
      <c r="LX16" s="137"/>
      <c r="LY16" s="137"/>
      <c r="LZ16" s="137"/>
      <c r="MA16" s="137"/>
      <c r="MB16" s="137"/>
      <c r="MC16" s="137"/>
      <c r="MD16" s="137"/>
      <c r="ME16" s="137"/>
      <c r="MF16" s="137"/>
      <c r="MG16" s="137"/>
      <c r="MH16" s="137"/>
      <c r="MI16" s="137"/>
      <c r="MJ16" s="137"/>
      <c r="MK16" s="137"/>
      <c r="ML16" s="137"/>
      <c r="MM16" s="137"/>
      <c r="MN16" s="137"/>
      <c r="MO16" s="137"/>
      <c r="MP16" s="137"/>
      <c r="MQ16" s="137"/>
      <c r="MR16" s="137"/>
      <c r="MS16" s="137"/>
      <c r="MT16" s="137"/>
      <c r="MU16" s="137"/>
      <c r="MV16" s="137"/>
      <c r="MW16" s="137"/>
      <c r="MX16" s="137"/>
      <c r="MY16" s="137"/>
      <c r="MZ16" s="137"/>
      <c r="NA16" s="137"/>
      <c r="NB16" s="137"/>
      <c r="NC16" s="137"/>
      <c r="ND16" s="137"/>
      <c r="NE16" s="137"/>
      <c r="NF16" s="137"/>
      <c r="NG16" s="137"/>
      <c r="NH16" s="137"/>
      <c r="NI16" s="137"/>
      <c r="NJ16" s="137"/>
      <c r="NK16" s="137"/>
      <c r="NL16" s="137"/>
      <c r="NM16" s="137"/>
      <c r="NN16" s="137"/>
      <c r="NO16" s="137"/>
      <c r="NP16" s="137"/>
      <c r="NQ16" s="137"/>
      <c r="NR16" s="137"/>
      <c r="NS16" s="137"/>
      <c r="NT16" s="137"/>
    </row>
    <row r="17" spans="1:384" s="138" customFormat="1" ht="45.75" thickBot="1" x14ac:dyDescent="0.3">
      <c r="A17" s="135">
        <v>10</v>
      </c>
      <c r="B17" s="146" t="s">
        <v>51</v>
      </c>
      <c r="C17" s="120">
        <v>1</v>
      </c>
      <c r="D17" s="113">
        <v>1</v>
      </c>
      <c r="E17" s="120"/>
      <c r="F17" s="113">
        <v>1</v>
      </c>
      <c r="G17" s="120"/>
      <c r="H17" s="113"/>
      <c r="I17" s="120"/>
      <c r="J17" s="113"/>
      <c r="K17" s="120"/>
      <c r="L17" s="129">
        <v>2000000</v>
      </c>
      <c r="M17" s="114"/>
      <c r="N17" s="133">
        <f t="shared" si="0"/>
        <v>0</v>
      </c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7"/>
      <c r="DF17" s="137"/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7"/>
      <c r="EI17" s="137"/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7"/>
      <c r="EX17" s="137"/>
      <c r="EY17" s="137"/>
      <c r="EZ17" s="137"/>
      <c r="FA17" s="137"/>
      <c r="FB17" s="137"/>
      <c r="FC17" s="137"/>
      <c r="FD17" s="137"/>
      <c r="FE17" s="137"/>
      <c r="FF17" s="137"/>
      <c r="FG17" s="137"/>
      <c r="FH17" s="137"/>
      <c r="FI17" s="137"/>
      <c r="FJ17" s="137"/>
      <c r="FK17" s="137"/>
      <c r="FL17" s="137"/>
      <c r="FM17" s="137"/>
      <c r="FN17" s="137"/>
      <c r="FO17" s="137"/>
      <c r="FP17" s="137"/>
      <c r="FQ17" s="137"/>
      <c r="FR17" s="137"/>
      <c r="FS17" s="137"/>
      <c r="FT17" s="137"/>
      <c r="FU17" s="137"/>
      <c r="FV17" s="137"/>
      <c r="FW17" s="137"/>
      <c r="FX17" s="137"/>
      <c r="FY17" s="137"/>
      <c r="FZ17" s="137"/>
      <c r="GA17" s="137"/>
      <c r="GB17" s="137"/>
      <c r="GC17" s="137"/>
      <c r="GD17" s="137"/>
      <c r="GE17" s="137"/>
      <c r="GF17" s="137"/>
      <c r="GG17" s="137"/>
      <c r="GH17" s="137"/>
      <c r="GI17" s="137"/>
      <c r="GJ17" s="137"/>
      <c r="GK17" s="137"/>
      <c r="GL17" s="137"/>
      <c r="GM17" s="137"/>
      <c r="GN17" s="137"/>
      <c r="GO17" s="137"/>
      <c r="GP17" s="137"/>
      <c r="GQ17" s="137"/>
      <c r="GR17" s="137"/>
      <c r="GS17" s="137"/>
      <c r="GT17" s="137"/>
      <c r="GU17" s="137"/>
      <c r="GV17" s="137"/>
      <c r="GW17" s="137"/>
      <c r="GX17" s="137"/>
      <c r="GY17" s="137"/>
      <c r="GZ17" s="137"/>
      <c r="HA17" s="137"/>
      <c r="HB17" s="137"/>
      <c r="HC17" s="137"/>
      <c r="HD17" s="137"/>
      <c r="HE17" s="137"/>
      <c r="HF17" s="137"/>
      <c r="HG17" s="137"/>
      <c r="HH17" s="137"/>
      <c r="HI17" s="137"/>
      <c r="HJ17" s="137"/>
      <c r="HK17" s="137"/>
      <c r="HL17" s="137"/>
      <c r="HM17" s="137"/>
      <c r="HN17" s="137"/>
      <c r="HO17" s="137"/>
      <c r="HP17" s="137"/>
      <c r="HQ17" s="137"/>
      <c r="HR17" s="137"/>
      <c r="HS17" s="137"/>
      <c r="HT17" s="137"/>
      <c r="HU17" s="137"/>
      <c r="HV17" s="137"/>
      <c r="HW17" s="137"/>
      <c r="HX17" s="137"/>
      <c r="HY17" s="137"/>
      <c r="HZ17" s="137"/>
      <c r="IA17" s="137"/>
      <c r="IB17" s="137"/>
      <c r="IC17" s="137"/>
      <c r="ID17" s="137"/>
      <c r="IE17" s="137"/>
      <c r="IF17" s="137"/>
      <c r="IG17" s="137"/>
      <c r="IH17" s="137"/>
      <c r="II17" s="137"/>
      <c r="IJ17" s="137"/>
      <c r="IK17" s="137"/>
      <c r="IL17" s="137"/>
      <c r="IM17" s="137"/>
      <c r="IN17" s="137"/>
      <c r="IO17" s="137"/>
      <c r="IP17" s="137"/>
      <c r="IQ17" s="137"/>
      <c r="IR17" s="137"/>
      <c r="IS17" s="137"/>
      <c r="IT17" s="137"/>
      <c r="IU17" s="137"/>
      <c r="IV17" s="137"/>
      <c r="IW17" s="137"/>
      <c r="IX17" s="137"/>
      <c r="IY17" s="137"/>
      <c r="IZ17" s="137"/>
      <c r="JA17" s="137"/>
      <c r="JB17" s="137"/>
      <c r="JC17" s="137"/>
      <c r="JD17" s="137"/>
      <c r="JE17" s="137"/>
      <c r="JF17" s="137"/>
      <c r="JG17" s="137"/>
      <c r="JH17" s="137"/>
      <c r="JI17" s="137"/>
      <c r="JJ17" s="137"/>
      <c r="JK17" s="137"/>
      <c r="JL17" s="137"/>
      <c r="JM17" s="137"/>
      <c r="JN17" s="137"/>
      <c r="JO17" s="137"/>
      <c r="JP17" s="137"/>
      <c r="JQ17" s="137"/>
      <c r="JR17" s="137"/>
      <c r="JS17" s="137"/>
      <c r="JT17" s="137"/>
      <c r="JU17" s="137"/>
      <c r="JV17" s="137"/>
      <c r="JW17" s="137"/>
      <c r="JX17" s="137"/>
      <c r="JY17" s="137"/>
      <c r="JZ17" s="137"/>
      <c r="KA17" s="137"/>
      <c r="KB17" s="137"/>
      <c r="KC17" s="137"/>
      <c r="KD17" s="137"/>
      <c r="KE17" s="137"/>
      <c r="KF17" s="137"/>
      <c r="KG17" s="137"/>
      <c r="KH17" s="137"/>
      <c r="KI17" s="137"/>
      <c r="KJ17" s="137"/>
      <c r="KK17" s="137"/>
      <c r="KL17" s="137"/>
      <c r="KM17" s="137"/>
      <c r="KN17" s="137"/>
      <c r="KO17" s="137"/>
      <c r="KP17" s="137"/>
      <c r="KQ17" s="137"/>
      <c r="KR17" s="137"/>
      <c r="KS17" s="137"/>
      <c r="KT17" s="137"/>
      <c r="KU17" s="137"/>
      <c r="KV17" s="137"/>
      <c r="KW17" s="137"/>
      <c r="KX17" s="137"/>
      <c r="KY17" s="137"/>
      <c r="KZ17" s="137"/>
      <c r="LA17" s="137"/>
      <c r="LB17" s="137"/>
      <c r="LC17" s="137"/>
      <c r="LD17" s="137"/>
      <c r="LE17" s="137"/>
      <c r="LF17" s="137"/>
      <c r="LG17" s="137"/>
      <c r="LH17" s="137"/>
      <c r="LI17" s="137"/>
      <c r="LJ17" s="137"/>
      <c r="LK17" s="137"/>
      <c r="LL17" s="137"/>
      <c r="LM17" s="137"/>
      <c r="LN17" s="137"/>
      <c r="LO17" s="137"/>
      <c r="LP17" s="137"/>
      <c r="LQ17" s="137"/>
      <c r="LR17" s="137"/>
      <c r="LS17" s="137"/>
      <c r="LT17" s="137"/>
      <c r="LU17" s="137"/>
      <c r="LV17" s="137"/>
      <c r="LW17" s="137"/>
      <c r="LX17" s="137"/>
      <c r="LY17" s="137"/>
      <c r="LZ17" s="137"/>
      <c r="MA17" s="137"/>
      <c r="MB17" s="137"/>
      <c r="MC17" s="137"/>
      <c r="MD17" s="137"/>
      <c r="ME17" s="137"/>
      <c r="MF17" s="137"/>
      <c r="MG17" s="137"/>
      <c r="MH17" s="137"/>
      <c r="MI17" s="137"/>
      <c r="MJ17" s="137"/>
      <c r="MK17" s="137"/>
      <c r="ML17" s="137"/>
      <c r="MM17" s="137"/>
      <c r="MN17" s="137"/>
      <c r="MO17" s="137"/>
      <c r="MP17" s="137"/>
      <c r="MQ17" s="137"/>
      <c r="MR17" s="137"/>
      <c r="MS17" s="137"/>
      <c r="MT17" s="137"/>
      <c r="MU17" s="137"/>
      <c r="MV17" s="137"/>
      <c r="MW17" s="137"/>
      <c r="MX17" s="137"/>
      <c r="MY17" s="137"/>
      <c r="MZ17" s="137"/>
      <c r="NA17" s="137"/>
      <c r="NB17" s="137"/>
      <c r="NC17" s="137"/>
      <c r="ND17" s="137"/>
      <c r="NE17" s="137"/>
      <c r="NF17" s="137"/>
      <c r="NG17" s="137"/>
      <c r="NH17" s="137"/>
      <c r="NI17" s="137"/>
      <c r="NJ17" s="137"/>
      <c r="NK17" s="137"/>
      <c r="NL17" s="137"/>
      <c r="NM17" s="137"/>
      <c r="NN17" s="137"/>
      <c r="NO17" s="137"/>
      <c r="NP17" s="137"/>
      <c r="NQ17" s="137"/>
      <c r="NR17" s="137"/>
      <c r="NS17" s="137"/>
      <c r="NT17" s="137"/>
    </row>
    <row r="18" spans="1:384" s="138" customFormat="1" ht="45.75" thickBot="1" x14ac:dyDescent="0.3">
      <c r="A18" s="135">
        <v>11</v>
      </c>
      <c r="B18" s="146" t="s">
        <v>36</v>
      </c>
      <c r="C18" s="120">
        <v>2</v>
      </c>
      <c r="D18" s="113">
        <v>2</v>
      </c>
      <c r="E18" s="120"/>
      <c r="F18" s="113"/>
      <c r="G18" s="120"/>
      <c r="H18" s="113"/>
      <c r="I18" s="120"/>
      <c r="J18" s="113">
        <v>1</v>
      </c>
      <c r="K18" s="120">
        <v>1</v>
      </c>
      <c r="L18" s="129">
        <v>277940.78999999998</v>
      </c>
      <c r="M18" s="114"/>
      <c r="N18" s="133">
        <f t="shared" si="0"/>
        <v>0</v>
      </c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7"/>
      <c r="DF18" s="137"/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7"/>
      <c r="FF18" s="137"/>
      <c r="FG18" s="137"/>
      <c r="FH18" s="137"/>
      <c r="FI18" s="137"/>
      <c r="FJ18" s="137"/>
      <c r="FK18" s="137"/>
      <c r="FL18" s="137"/>
      <c r="FM18" s="137"/>
      <c r="FN18" s="137"/>
      <c r="FO18" s="137"/>
      <c r="FP18" s="137"/>
      <c r="FQ18" s="137"/>
      <c r="FR18" s="137"/>
      <c r="FS18" s="137"/>
      <c r="FT18" s="137"/>
      <c r="FU18" s="137"/>
      <c r="FV18" s="137"/>
      <c r="FW18" s="137"/>
      <c r="FX18" s="137"/>
      <c r="FY18" s="137"/>
      <c r="FZ18" s="137"/>
      <c r="GA18" s="137"/>
      <c r="GB18" s="137"/>
      <c r="GC18" s="137"/>
      <c r="GD18" s="137"/>
      <c r="GE18" s="137"/>
      <c r="GF18" s="137"/>
      <c r="GG18" s="137"/>
      <c r="GH18" s="137"/>
      <c r="GI18" s="137"/>
      <c r="GJ18" s="137"/>
      <c r="GK18" s="137"/>
      <c r="GL18" s="137"/>
      <c r="GM18" s="137"/>
      <c r="GN18" s="137"/>
      <c r="GO18" s="137"/>
      <c r="GP18" s="137"/>
      <c r="GQ18" s="137"/>
      <c r="GR18" s="137"/>
      <c r="GS18" s="137"/>
      <c r="GT18" s="137"/>
      <c r="GU18" s="137"/>
      <c r="GV18" s="137"/>
      <c r="GW18" s="137"/>
      <c r="GX18" s="137"/>
      <c r="GY18" s="137"/>
      <c r="GZ18" s="137"/>
      <c r="HA18" s="137"/>
      <c r="HB18" s="137"/>
      <c r="HC18" s="137"/>
      <c r="HD18" s="137"/>
      <c r="HE18" s="137"/>
      <c r="HF18" s="137"/>
      <c r="HG18" s="137"/>
      <c r="HH18" s="137"/>
      <c r="HI18" s="137"/>
      <c r="HJ18" s="137"/>
      <c r="HK18" s="137"/>
      <c r="HL18" s="137"/>
      <c r="HM18" s="137"/>
      <c r="HN18" s="137"/>
      <c r="HO18" s="137"/>
      <c r="HP18" s="137"/>
      <c r="HQ18" s="137"/>
      <c r="HR18" s="137"/>
      <c r="HS18" s="137"/>
      <c r="HT18" s="137"/>
      <c r="HU18" s="137"/>
      <c r="HV18" s="137"/>
      <c r="HW18" s="137"/>
      <c r="HX18" s="137"/>
      <c r="HY18" s="137"/>
      <c r="HZ18" s="137"/>
      <c r="IA18" s="137"/>
      <c r="IB18" s="137"/>
      <c r="IC18" s="137"/>
      <c r="ID18" s="137"/>
      <c r="IE18" s="137"/>
      <c r="IF18" s="137"/>
      <c r="IG18" s="137"/>
      <c r="IH18" s="137"/>
      <c r="II18" s="137"/>
      <c r="IJ18" s="137"/>
      <c r="IK18" s="137"/>
      <c r="IL18" s="137"/>
      <c r="IM18" s="137"/>
      <c r="IN18" s="137"/>
      <c r="IO18" s="137"/>
      <c r="IP18" s="137"/>
      <c r="IQ18" s="137"/>
      <c r="IR18" s="137"/>
      <c r="IS18" s="137"/>
      <c r="IT18" s="137"/>
      <c r="IU18" s="137"/>
      <c r="IV18" s="137"/>
      <c r="IW18" s="137"/>
      <c r="IX18" s="137"/>
      <c r="IY18" s="137"/>
      <c r="IZ18" s="137"/>
      <c r="JA18" s="137"/>
      <c r="JB18" s="137"/>
      <c r="JC18" s="137"/>
      <c r="JD18" s="137"/>
      <c r="JE18" s="137"/>
      <c r="JF18" s="137"/>
      <c r="JG18" s="137"/>
      <c r="JH18" s="137"/>
      <c r="JI18" s="137"/>
      <c r="JJ18" s="137"/>
      <c r="JK18" s="137"/>
      <c r="JL18" s="137"/>
      <c r="JM18" s="137"/>
      <c r="JN18" s="137"/>
      <c r="JO18" s="137"/>
      <c r="JP18" s="137"/>
      <c r="JQ18" s="137"/>
      <c r="JR18" s="137"/>
      <c r="JS18" s="137"/>
      <c r="JT18" s="137"/>
      <c r="JU18" s="137"/>
      <c r="JV18" s="137"/>
      <c r="JW18" s="137"/>
      <c r="JX18" s="137"/>
      <c r="JY18" s="137"/>
      <c r="JZ18" s="137"/>
      <c r="KA18" s="137"/>
      <c r="KB18" s="137"/>
      <c r="KC18" s="137"/>
      <c r="KD18" s="137"/>
      <c r="KE18" s="137"/>
      <c r="KF18" s="137"/>
      <c r="KG18" s="137"/>
      <c r="KH18" s="137"/>
      <c r="KI18" s="137"/>
      <c r="KJ18" s="137"/>
      <c r="KK18" s="137"/>
      <c r="KL18" s="137"/>
      <c r="KM18" s="137"/>
      <c r="KN18" s="137"/>
      <c r="KO18" s="137"/>
      <c r="KP18" s="137"/>
      <c r="KQ18" s="137"/>
      <c r="KR18" s="137"/>
      <c r="KS18" s="137"/>
      <c r="KT18" s="137"/>
      <c r="KU18" s="137"/>
      <c r="KV18" s="137"/>
      <c r="KW18" s="137"/>
      <c r="KX18" s="137"/>
      <c r="KY18" s="137"/>
      <c r="KZ18" s="137"/>
      <c r="LA18" s="137"/>
      <c r="LB18" s="137"/>
      <c r="LC18" s="137"/>
      <c r="LD18" s="137"/>
      <c r="LE18" s="137"/>
      <c r="LF18" s="137"/>
      <c r="LG18" s="137"/>
      <c r="LH18" s="137"/>
      <c r="LI18" s="137"/>
      <c r="LJ18" s="137"/>
      <c r="LK18" s="137"/>
      <c r="LL18" s="137"/>
      <c r="LM18" s="137"/>
      <c r="LN18" s="137"/>
      <c r="LO18" s="137"/>
      <c r="LP18" s="137"/>
      <c r="LQ18" s="137"/>
      <c r="LR18" s="137"/>
      <c r="LS18" s="137"/>
      <c r="LT18" s="137"/>
      <c r="LU18" s="137"/>
      <c r="LV18" s="137"/>
      <c r="LW18" s="137"/>
      <c r="LX18" s="137"/>
      <c r="LY18" s="137"/>
      <c r="LZ18" s="137"/>
      <c r="MA18" s="137"/>
      <c r="MB18" s="137"/>
      <c r="MC18" s="137"/>
      <c r="MD18" s="137"/>
      <c r="ME18" s="137"/>
      <c r="MF18" s="137"/>
      <c r="MG18" s="137"/>
      <c r="MH18" s="137"/>
      <c r="MI18" s="137"/>
      <c r="MJ18" s="137"/>
      <c r="MK18" s="137"/>
      <c r="ML18" s="137"/>
      <c r="MM18" s="137"/>
      <c r="MN18" s="137"/>
      <c r="MO18" s="137"/>
      <c r="MP18" s="137"/>
      <c r="MQ18" s="137"/>
      <c r="MR18" s="137"/>
      <c r="MS18" s="137"/>
      <c r="MT18" s="137"/>
      <c r="MU18" s="137"/>
      <c r="MV18" s="137"/>
      <c r="MW18" s="137"/>
      <c r="MX18" s="137"/>
      <c r="MY18" s="137"/>
      <c r="MZ18" s="137"/>
      <c r="NA18" s="137"/>
      <c r="NB18" s="137"/>
      <c r="NC18" s="137"/>
      <c r="ND18" s="137"/>
      <c r="NE18" s="137"/>
      <c r="NF18" s="137"/>
      <c r="NG18" s="137"/>
      <c r="NH18" s="137"/>
      <c r="NI18" s="137"/>
      <c r="NJ18" s="137"/>
      <c r="NK18" s="137"/>
      <c r="NL18" s="137"/>
      <c r="NM18" s="137"/>
      <c r="NN18" s="137"/>
      <c r="NO18" s="137"/>
      <c r="NP18" s="137"/>
      <c r="NQ18" s="137"/>
      <c r="NR18" s="137"/>
      <c r="NS18" s="137"/>
      <c r="NT18" s="137"/>
    </row>
    <row r="19" spans="1:384" s="138" customFormat="1" ht="30.75" thickBot="1" x14ac:dyDescent="0.3">
      <c r="A19" s="140">
        <v>12</v>
      </c>
      <c r="B19" s="147" t="s">
        <v>37</v>
      </c>
      <c r="C19" s="121">
        <v>1</v>
      </c>
      <c r="D19" s="142">
        <v>1</v>
      </c>
      <c r="E19" s="121"/>
      <c r="F19" s="142"/>
      <c r="G19" s="121"/>
      <c r="H19" s="142"/>
      <c r="I19" s="121"/>
      <c r="J19" s="142"/>
      <c r="K19" s="121">
        <v>1</v>
      </c>
      <c r="L19" s="143">
        <v>150000</v>
      </c>
      <c r="M19" s="115"/>
      <c r="N19" s="133">
        <f t="shared" si="0"/>
        <v>0</v>
      </c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7"/>
      <c r="CR19" s="137"/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7"/>
      <c r="DF19" s="137"/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7"/>
      <c r="DU19" s="137"/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7"/>
      <c r="EI19" s="137"/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7"/>
      <c r="EX19" s="137"/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7"/>
      <c r="FL19" s="137"/>
      <c r="FM19" s="137"/>
      <c r="FN19" s="137"/>
      <c r="FO19" s="137"/>
      <c r="FP19" s="137"/>
      <c r="FQ19" s="137"/>
      <c r="FR19" s="137"/>
      <c r="FS19" s="137"/>
      <c r="FT19" s="137"/>
      <c r="FU19" s="137"/>
      <c r="FV19" s="137"/>
      <c r="FW19" s="137"/>
      <c r="FX19" s="137"/>
      <c r="FY19" s="137"/>
      <c r="FZ19" s="137"/>
      <c r="GA19" s="137"/>
      <c r="GB19" s="137"/>
      <c r="GC19" s="137"/>
      <c r="GD19" s="137"/>
      <c r="GE19" s="137"/>
      <c r="GF19" s="137"/>
      <c r="GG19" s="137"/>
      <c r="GH19" s="137"/>
      <c r="GI19" s="137"/>
      <c r="GJ19" s="137"/>
      <c r="GK19" s="137"/>
      <c r="GL19" s="137"/>
      <c r="GM19" s="137"/>
      <c r="GN19" s="137"/>
      <c r="GO19" s="137"/>
      <c r="GP19" s="137"/>
      <c r="GQ19" s="137"/>
      <c r="GR19" s="137"/>
      <c r="GS19" s="137"/>
      <c r="GT19" s="137"/>
      <c r="GU19" s="137"/>
      <c r="GV19" s="137"/>
      <c r="GW19" s="137"/>
      <c r="GX19" s="137"/>
      <c r="GY19" s="137"/>
      <c r="GZ19" s="137"/>
      <c r="HA19" s="137"/>
      <c r="HB19" s="137"/>
      <c r="HC19" s="137"/>
      <c r="HD19" s="137"/>
      <c r="HE19" s="137"/>
      <c r="HF19" s="137"/>
      <c r="HG19" s="137"/>
      <c r="HH19" s="137"/>
      <c r="HI19" s="137"/>
      <c r="HJ19" s="137"/>
      <c r="HK19" s="137"/>
      <c r="HL19" s="137"/>
      <c r="HM19" s="137"/>
      <c r="HN19" s="137"/>
      <c r="HO19" s="137"/>
      <c r="HP19" s="137"/>
      <c r="HQ19" s="137"/>
      <c r="HR19" s="137"/>
      <c r="HS19" s="137"/>
      <c r="HT19" s="137"/>
      <c r="HU19" s="137"/>
      <c r="HV19" s="137"/>
      <c r="HW19" s="137"/>
      <c r="HX19" s="137"/>
      <c r="HY19" s="137"/>
      <c r="HZ19" s="137"/>
      <c r="IA19" s="137"/>
      <c r="IB19" s="137"/>
      <c r="IC19" s="137"/>
      <c r="ID19" s="137"/>
      <c r="IE19" s="137"/>
      <c r="IF19" s="137"/>
      <c r="IG19" s="137"/>
      <c r="IH19" s="137"/>
      <c r="II19" s="137"/>
      <c r="IJ19" s="137"/>
      <c r="IK19" s="137"/>
      <c r="IL19" s="137"/>
      <c r="IM19" s="137"/>
      <c r="IN19" s="137"/>
      <c r="IO19" s="137"/>
      <c r="IP19" s="137"/>
      <c r="IQ19" s="137"/>
      <c r="IR19" s="137"/>
      <c r="IS19" s="137"/>
      <c r="IT19" s="137"/>
      <c r="IU19" s="137"/>
      <c r="IV19" s="137"/>
      <c r="IW19" s="137"/>
      <c r="IX19" s="137"/>
      <c r="IY19" s="137"/>
      <c r="IZ19" s="137"/>
      <c r="JA19" s="137"/>
      <c r="JB19" s="137"/>
      <c r="JC19" s="137"/>
      <c r="JD19" s="137"/>
      <c r="JE19" s="137"/>
      <c r="JF19" s="137"/>
      <c r="JG19" s="137"/>
      <c r="JH19" s="137"/>
      <c r="JI19" s="137"/>
      <c r="JJ19" s="137"/>
      <c r="JK19" s="137"/>
      <c r="JL19" s="137"/>
      <c r="JM19" s="137"/>
      <c r="JN19" s="137"/>
      <c r="JO19" s="137"/>
      <c r="JP19" s="137"/>
      <c r="JQ19" s="137"/>
      <c r="JR19" s="137"/>
      <c r="JS19" s="137"/>
      <c r="JT19" s="137"/>
      <c r="JU19" s="137"/>
      <c r="JV19" s="137"/>
      <c r="JW19" s="137"/>
      <c r="JX19" s="137"/>
      <c r="JY19" s="137"/>
      <c r="JZ19" s="137"/>
      <c r="KA19" s="137"/>
      <c r="KB19" s="137"/>
      <c r="KC19" s="137"/>
      <c r="KD19" s="137"/>
      <c r="KE19" s="137"/>
      <c r="KF19" s="137"/>
      <c r="KG19" s="137"/>
      <c r="KH19" s="137"/>
      <c r="KI19" s="137"/>
      <c r="KJ19" s="137"/>
      <c r="KK19" s="137"/>
      <c r="KL19" s="137"/>
      <c r="KM19" s="137"/>
      <c r="KN19" s="137"/>
      <c r="KO19" s="137"/>
      <c r="KP19" s="137"/>
      <c r="KQ19" s="137"/>
      <c r="KR19" s="137"/>
      <c r="KS19" s="137"/>
      <c r="KT19" s="137"/>
      <c r="KU19" s="137"/>
      <c r="KV19" s="137"/>
      <c r="KW19" s="137"/>
      <c r="KX19" s="137"/>
      <c r="KY19" s="137"/>
      <c r="KZ19" s="137"/>
      <c r="LA19" s="137"/>
      <c r="LB19" s="137"/>
      <c r="LC19" s="137"/>
      <c r="LD19" s="137"/>
      <c r="LE19" s="137"/>
      <c r="LF19" s="137"/>
      <c r="LG19" s="137"/>
      <c r="LH19" s="137"/>
      <c r="LI19" s="137"/>
      <c r="LJ19" s="137"/>
      <c r="LK19" s="137"/>
      <c r="LL19" s="137"/>
      <c r="LM19" s="137"/>
      <c r="LN19" s="137"/>
      <c r="LO19" s="137"/>
      <c r="LP19" s="137"/>
      <c r="LQ19" s="137"/>
      <c r="LR19" s="137"/>
      <c r="LS19" s="137"/>
      <c r="LT19" s="137"/>
      <c r="LU19" s="137"/>
      <c r="LV19" s="137"/>
      <c r="LW19" s="137"/>
      <c r="LX19" s="137"/>
      <c r="LY19" s="137"/>
      <c r="LZ19" s="137"/>
      <c r="MA19" s="137"/>
      <c r="MB19" s="137"/>
      <c r="MC19" s="137"/>
      <c r="MD19" s="137"/>
      <c r="ME19" s="137"/>
      <c r="MF19" s="137"/>
      <c r="MG19" s="137"/>
      <c r="MH19" s="137"/>
      <c r="MI19" s="137"/>
      <c r="MJ19" s="137"/>
      <c r="MK19" s="137"/>
      <c r="ML19" s="137"/>
      <c r="MM19" s="137"/>
      <c r="MN19" s="137"/>
      <c r="MO19" s="137"/>
      <c r="MP19" s="137"/>
      <c r="MQ19" s="137"/>
      <c r="MR19" s="137"/>
      <c r="MS19" s="137"/>
      <c r="MT19" s="137"/>
      <c r="MU19" s="137"/>
      <c r="MV19" s="137"/>
      <c r="MW19" s="137"/>
      <c r="MX19" s="137"/>
      <c r="MY19" s="137"/>
      <c r="MZ19" s="137"/>
      <c r="NA19" s="137"/>
      <c r="NB19" s="137"/>
      <c r="NC19" s="137"/>
      <c r="ND19" s="137"/>
      <c r="NE19" s="137"/>
      <c r="NF19" s="137"/>
      <c r="NG19" s="137"/>
      <c r="NH19" s="137"/>
      <c r="NI19" s="137"/>
      <c r="NJ19" s="137"/>
      <c r="NK19" s="137"/>
      <c r="NL19" s="137"/>
      <c r="NM19" s="137"/>
      <c r="NN19" s="137"/>
      <c r="NO19" s="137"/>
      <c r="NP19" s="137"/>
      <c r="NQ19" s="137"/>
      <c r="NR19" s="137"/>
      <c r="NS19" s="137"/>
      <c r="NT19" s="137"/>
    </row>
    <row r="20" spans="1:384" s="138" customFormat="1" ht="15.75" thickBot="1" x14ac:dyDescent="0.3">
      <c r="A20" s="135">
        <v>13</v>
      </c>
      <c r="B20" s="125" t="s">
        <v>38</v>
      </c>
      <c r="C20" s="128">
        <v>2</v>
      </c>
      <c r="D20" s="127">
        <v>17</v>
      </c>
      <c r="E20" s="128">
        <v>17</v>
      </c>
      <c r="F20" s="127"/>
      <c r="G20" s="128"/>
      <c r="H20" s="127"/>
      <c r="I20" s="128"/>
      <c r="J20" s="127"/>
      <c r="K20" s="128"/>
      <c r="L20" s="130">
        <v>1973100</v>
      </c>
      <c r="M20" s="112"/>
      <c r="N20" s="133">
        <f t="shared" si="0"/>
        <v>0</v>
      </c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7"/>
      <c r="EX20" s="137"/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  <c r="FK20" s="137"/>
      <c r="FL20" s="137"/>
      <c r="FM20" s="137"/>
      <c r="FN20" s="137"/>
      <c r="FO20" s="137"/>
      <c r="FP20" s="137"/>
      <c r="FQ20" s="137"/>
      <c r="FR20" s="137"/>
      <c r="FS20" s="137"/>
      <c r="FT20" s="137"/>
      <c r="FU20" s="137"/>
      <c r="FV20" s="137"/>
      <c r="FW20" s="137"/>
      <c r="FX20" s="137"/>
      <c r="FY20" s="137"/>
      <c r="FZ20" s="137"/>
      <c r="GA20" s="137"/>
      <c r="GB20" s="137"/>
      <c r="GC20" s="137"/>
      <c r="GD20" s="137"/>
      <c r="GE20" s="137"/>
      <c r="GF20" s="137"/>
      <c r="GG20" s="137"/>
      <c r="GH20" s="137"/>
      <c r="GI20" s="137"/>
      <c r="GJ20" s="137"/>
      <c r="GK20" s="137"/>
      <c r="GL20" s="137"/>
      <c r="GM20" s="137"/>
      <c r="GN20" s="137"/>
      <c r="GO20" s="137"/>
      <c r="GP20" s="137"/>
      <c r="GQ20" s="137"/>
      <c r="GR20" s="137"/>
      <c r="GS20" s="137"/>
      <c r="GT20" s="137"/>
      <c r="GU20" s="137"/>
      <c r="GV20" s="137"/>
      <c r="GW20" s="137"/>
      <c r="GX20" s="137"/>
      <c r="GY20" s="137"/>
      <c r="GZ20" s="137"/>
      <c r="HA20" s="137"/>
      <c r="HB20" s="137"/>
      <c r="HC20" s="137"/>
      <c r="HD20" s="137"/>
      <c r="HE20" s="137"/>
      <c r="HF20" s="137"/>
      <c r="HG20" s="137"/>
      <c r="HH20" s="137"/>
      <c r="HI20" s="137"/>
      <c r="HJ20" s="137"/>
      <c r="HK20" s="137"/>
      <c r="HL20" s="137"/>
      <c r="HM20" s="137"/>
      <c r="HN20" s="137"/>
      <c r="HO20" s="137"/>
      <c r="HP20" s="137"/>
      <c r="HQ20" s="137"/>
      <c r="HR20" s="137"/>
      <c r="HS20" s="137"/>
      <c r="HT20" s="137"/>
      <c r="HU20" s="137"/>
      <c r="HV20" s="137"/>
      <c r="HW20" s="137"/>
      <c r="HX20" s="137"/>
      <c r="HY20" s="137"/>
      <c r="HZ20" s="137"/>
      <c r="IA20" s="137"/>
      <c r="IB20" s="137"/>
      <c r="IC20" s="137"/>
      <c r="ID20" s="137"/>
      <c r="IE20" s="137"/>
      <c r="IF20" s="137"/>
      <c r="IG20" s="137"/>
      <c r="IH20" s="137"/>
      <c r="II20" s="137"/>
      <c r="IJ20" s="137"/>
      <c r="IK20" s="137"/>
      <c r="IL20" s="137"/>
      <c r="IM20" s="137"/>
      <c r="IN20" s="137"/>
      <c r="IO20" s="137"/>
      <c r="IP20" s="137"/>
      <c r="IQ20" s="137"/>
      <c r="IR20" s="137"/>
      <c r="IS20" s="137"/>
      <c r="IT20" s="137"/>
      <c r="IU20" s="137"/>
      <c r="IV20" s="137"/>
      <c r="IW20" s="137"/>
      <c r="IX20" s="137"/>
      <c r="IY20" s="137"/>
      <c r="IZ20" s="137"/>
      <c r="JA20" s="137"/>
      <c r="JB20" s="137"/>
      <c r="JC20" s="137"/>
      <c r="JD20" s="137"/>
      <c r="JE20" s="137"/>
      <c r="JF20" s="137"/>
      <c r="JG20" s="137"/>
      <c r="JH20" s="137"/>
      <c r="JI20" s="137"/>
      <c r="JJ20" s="137"/>
      <c r="JK20" s="137"/>
      <c r="JL20" s="137"/>
      <c r="JM20" s="137"/>
      <c r="JN20" s="137"/>
      <c r="JO20" s="137"/>
      <c r="JP20" s="137"/>
      <c r="JQ20" s="137"/>
      <c r="JR20" s="137"/>
      <c r="JS20" s="137"/>
      <c r="JT20" s="137"/>
      <c r="JU20" s="137"/>
      <c r="JV20" s="137"/>
      <c r="JW20" s="137"/>
      <c r="JX20" s="137"/>
      <c r="JY20" s="137"/>
      <c r="JZ20" s="137"/>
      <c r="KA20" s="137"/>
      <c r="KB20" s="137"/>
      <c r="KC20" s="137"/>
      <c r="KD20" s="137"/>
      <c r="KE20" s="137"/>
      <c r="KF20" s="137"/>
      <c r="KG20" s="137"/>
      <c r="KH20" s="137"/>
      <c r="KI20" s="137"/>
      <c r="KJ20" s="137"/>
      <c r="KK20" s="137"/>
      <c r="KL20" s="137"/>
      <c r="KM20" s="137"/>
      <c r="KN20" s="137"/>
      <c r="KO20" s="137"/>
      <c r="KP20" s="137"/>
      <c r="KQ20" s="137"/>
      <c r="KR20" s="137"/>
      <c r="KS20" s="137"/>
      <c r="KT20" s="137"/>
      <c r="KU20" s="137"/>
      <c r="KV20" s="137"/>
      <c r="KW20" s="137"/>
      <c r="KX20" s="137"/>
      <c r="KY20" s="137"/>
      <c r="KZ20" s="137"/>
      <c r="LA20" s="137"/>
      <c r="LB20" s="137"/>
      <c r="LC20" s="137"/>
      <c r="LD20" s="137"/>
      <c r="LE20" s="137"/>
      <c r="LF20" s="137"/>
      <c r="LG20" s="137"/>
      <c r="LH20" s="137"/>
      <c r="LI20" s="137"/>
      <c r="LJ20" s="137"/>
      <c r="LK20" s="137"/>
      <c r="LL20" s="137"/>
      <c r="LM20" s="137"/>
      <c r="LN20" s="137"/>
      <c r="LO20" s="137"/>
      <c r="LP20" s="137"/>
      <c r="LQ20" s="137"/>
      <c r="LR20" s="137"/>
      <c r="LS20" s="137"/>
      <c r="LT20" s="137"/>
      <c r="LU20" s="137"/>
      <c r="LV20" s="137"/>
      <c r="LW20" s="137"/>
      <c r="LX20" s="137"/>
      <c r="LY20" s="137"/>
      <c r="LZ20" s="137"/>
      <c r="MA20" s="137"/>
      <c r="MB20" s="137"/>
      <c r="MC20" s="137"/>
      <c r="MD20" s="137"/>
      <c r="ME20" s="137"/>
      <c r="MF20" s="137"/>
      <c r="MG20" s="137"/>
      <c r="MH20" s="137"/>
      <c r="MI20" s="137"/>
      <c r="MJ20" s="137"/>
      <c r="MK20" s="137"/>
      <c r="ML20" s="137"/>
      <c r="MM20" s="137"/>
      <c r="MN20" s="137"/>
      <c r="MO20" s="137"/>
      <c r="MP20" s="137"/>
      <c r="MQ20" s="137"/>
      <c r="MR20" s="137"/>
      <c r="MS20" s="137"/>
      <c r="MT20" s="137"/>
      <c r="MU20" s="137"/>
      <c r="MV20" s="137"/>
      <c r="MW20" s="137"/>
      <c r="MX20" s="137"/>
      <c r="MY20" s="137"/>
      <c r="MZ20" s="137"/>
      <c r="NA20" s="137"/>
      <c r="NB20" s="137"/>
      <c r="NC20" s="137"/>
      <c r="ND20" s="137"/>
      <c r="NE20" s="137"/>
      <c r="NF20" s="137"/>
      <c r="NG20" s="137"/>
      <c r="NH20" s="137"/>
      <c r="NI20" s="137"/>
      <c r="NJ20" s="137"/>
      <c r="NK20" s="137"/>
      <c r="NL20" s="137"/>
      <c r="NM20" s="137"/>
      <c r="NN20" s="137"/>
      <c r="NO20" s="137"/>
      <c r="NP20" s="137"/>
      <c r="NQ20" s="137"/>
      <c r="NR20" s="137"/>
      <c r="NS20" s="137"/>
      <c r="NT20" s="137"/>
    </row>
    <row r="21" spans="1:384" s="138" customFormat="1" ht="15.75" thickBot="1" x14ac:dyDescent="0.3">
      <c r="A21" s="135">
        <v>14</v>
      </c>
      <c r="B21" s="125" t="s">
        <v>39</v>
      </c>
      <c r="C21" s="120">
        <v>64</v>
      </c>
      <c r="D21" s="113">
        <v>5</v>
      </c>
      <c r="E21" s="120">
        <v>3</v>
      </c>
      <c r="F21" s="113"/>
      <c r="G21" s="120"/>
      <c r="H21" s="113"/>
      <c r="I21" s="120"/>
      <c r="J21" s="113"/>
      <c r="K21" s="120">
        <v>2</v>
      </c>
      <c r="L21" s="129">
        <v>96800</v>
      </c>
      <c r="M21" s="114">
        <v>25000</v>
      </c>
      <c r="N21" s="133">
        <f t="shared" si="0"/>
        <v>25.826446280991735</v>
      </c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7"/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7"/>
      <c r="DF21" s="137"/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7"/>
      <c r="DU21" s="137"/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7"/>
      <c r="EI21" s="137"/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7"/>
      <c r="EX21" s="137"/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7"/>
      <c r="FL21" s="137"/>
      <c r="FM21" s="137"/>
      <c r="FN21" s="137"/>
      <c r="FO21" s="137"/>
      <c r="FP21" s="137"/>
      <c r="FQ21" s="137"/>
      <c r="FR21" s="137"/>
      <c r="FS21" s="137"/>
      <c r="FT21" s="137"/>
      <c r="FU21" s="137"/>
      <c r="FV21" s="137"/>
      <c r="FW21" s="137"/>
      <c r="FX21" s="137"/>
      <c r="FY21" s="137"/>
      <c r="FZ21" s="137"/>
      <c r="GA21" s="137"/>
      <c r="GB21" s="137"/>
      <c r="GC21" s="137"/>
      <c r="GD21" s="137"/>
      <c r="GE21" s="137"/>
      <c r="GF21" s="137"/>
      <c r="GG21" s="137"/>
      <c r="GH21" s="137"/>
      <c r="GI21" s="137"/>
      <c r="GJ21" s="137"/>
      <c r="GK21" s="137"/>
      <c r="GL21" s="137"/>
      <c r="GM21" s="137"/>
      <c r="GN21" s="137"/>
      <c r="GO21" s="137"/>
      <c r="GP21" s="137"/>
      <c r="GQ21" s="137"/>
      <c r="GR21" s="137"/>
      <c r="GS21" s="137"/>
      <c r="GT21" s="137"/>
      <c r="GU21" s="137"/>
      <c r="GV21" s="137"/>
      <c r="GW21" s="137"/>
      <c r="GX21" s="137"/>
      <c r="GY21" s="137"/>
      <c r="GZ21" s="137"/>
      <c r="HA21" s="137"/>
      <c r="HB21" s="137"/>
      <c r="HC21" s="137"/>
      <c r="HD21" s="137"/>
      <c r="HE21" s="137"/>
      <c r="HF21" s="137"/>
      <c r="HG21" s="137"/>
      <c r="HH21" s="137"/>
      <c r="HI21" s="137"/>
      <c r="HJ21" s="137"/>
      <c r="HK21" s="137"/>
      <c r="HL21" s="137"/>
      <c r="HM21" s="137"/>
      <c r="HN21" s="137"/>
      <c r="HO21" s="137"/>
      <c r="HP21" s="137"/>
      <c r="HQ21" s="137"/>
      <c r="HR21" s="137"/>
      <c r="HS21" s="137"/>
      <c r="HT21" s="137"/>
      <c r="HU21" s="137"/>
      <c r="HV21" s="137"/>
      <c r="HW21" s="137"/>
      <c r="HX21" s="137"/>
      <c r="HY21" s="137"/>
      <c r="HZ21" s="137"/>
      <c r="IA21" s="137"/>
      <c r="IB21" s="137"/>
      <c r="IC21" s="137"/>
      <c r="ID21" s="137"/>
      <c r="IE21" s="137"/>
      <c r="IF21" s="137"/>
      <c r="IG21" s="137"/>
      <c r="IH21" s="137"/>
      <c r="II21" s="137"/>
      <c r="IJ21" s="137"/>
      <c r="IK21" s="137"/>
      <c r="IL21" s="137"/>
      <c r="IM21" s="137"/>
      <c r="IN21" s="137"/>
      <c r="IO21" s="137"/>
      <c r="IP21" s="137"/>
      <c r="IQ21" s="137"/>
      <c r="IR21" s="137"/>
      <c r="IS21" s="137"/>
      <c r="IT21" s="137"/>
      <c r="IU21" s="137"/>
      <c r="IV21" s="137"/>
      <c r="IW21" s="137"/>
      <c r="IX21" s="137"/>
      <c r="IY21" s="137"/>
      <c r="IZ21" s="137"/>
      <c r="JA21" s="137"/>
      <c r="JB21" s="137"/>
      <c r="JC21" s="137"/>
      <c r="JD21" s="137"/>
      <c r="JE21" s="137"/>
      <c r="JF21" s="137"/>
      <c r="JG21" s="137"/>
      <c r="JH21" s="137"/>
      <c r="JI21" s="137"/>
      <c r="JJ21" s="137"/>
      <c r="JK21" s="137"/>
      <c r="JL21" s="137"/>
      <c r="JM21" s="137"/>
      <c r="JN21" s="137"/>
      <c r="JO21" s="137"/>
      <c r="JP21" s="137"/>
      <c r="JQ21" s="137"/>
      <c r="JR21" s="137"/>
      <c r="JS21" s="137"/>
      <c r="JT21" s="137"/>
      <c r="JU21" s="137"/>
      <c r="JV21" s="137"/>
      <c r="JW21" s="137"/>
      <c r="JX21" s="137"/>
      <c r="JY21" s="137"/>
      <c r="JZ21" s="137"/>
      <c r="KA21" s="137"/>
      <c r="KB21" s="137"/>
      <c r="KC21" s="137"/>
      <c r="KD21" s="137"/>
      <c r="KE21" s="137"/>
      <c r="KF21" s="137"/>
      <c r="KG21" s="137"/>
      <c r="KH21" s="137"/>
      <c r="KI21" s="137"/>
      <c r="KJ21" s="137"/>
      <c r="KK21" s="137"/>
      <c r="KL21" s="137"/>
      <c r="KM21" s="137"/>
      <c r="KN21" s="137"/>
      <c r="KO21" s="137"/>
      <c r="KP21" s="137"/>
      <c r="KQ21" s="137"/>
      <c r="KR21" s="137"/>
      <c r="KS21" s="137"/>
      <c r="KT21" s="137"/>
      <c r="KU21" s="137"/>
      <c r="KV21" s="137"/>
      <c r="KW21" s="137"/>
      <c r="KX21" s="137"/>
      <c r="KY21" s="137"/>
      <c r="KZ21" s="137"/>
      <c r="LA21" s="137"/>
      <c r="LB21" s="137"/>
      <c r="LC21" s="137"/>
      <c r="LD21" s="137"/>
      <c r="LE21" s="137"/>
      <c r="LF21" s="137"/>
      <c r="LG21" s="137"/>
      <c r="LH21" s="137"/>
      <c r="LI21" s="137"/>
      <c r="LJ21" s="137"/>
      <c r="LK21" s="137"/>
      <c r="LL21" s="137"/>
      <c r="LM21" s="137"/>
      <c r="LN21" s="137"/>
      <c r="LO21" s="137"/>
      <c r="LP21" s="137"/>
      <c r="LQ21" s="137"/>
      <c r="LR21" s="137"/>
      <c r="LS21" s="137"/>
      <c r="LT21" s="137"/>
      <c r="LU21" s="137"/>
      <c r="LV21" s="137"/>
      <c r="LW21" s="137"/>
      <c r="LX21" s="137"/>
      <c r="LY21" s="137"/>
      <c r="LZ21" s="137"/>
      <c r="MA21" s="137"/>
      <c r="MB21" s="137"/>
      <c r="MC21" s="137"/>
      <c r="MD21" s="137"/>
      <c r="ME21" s="137"/>
      <c r="MF21" s="137"/>
      <c r="MG21" s="137"/>
      <c r="MH21" s="137"/>
      <c r="MI21" s="137"/>
      <c r="MJ21" s="137"/>
      <c r="MK21" s="137"/>
      <c r="ML21" s="137"/>
      <c r="MM21" s="137"/>
      <c r="MN21" s="137"/>
      <c r="MO21" s="137"/>
      <c r="MP21" s="137"/>
      <c r="MQ21" s="137"/>
      <c r="MR21" s="137"/>
      <c r="MS21" s="137"/>
      <c r="MT21" s="137"/>
      <c r="MU21" s="137"/>
      <c r="MV21" s="137"/>
      <c r="MW21" s="137"/>
      <c r="MX21" s="137"/>
      <c r="MY21" s="137"/>
      <c r="MZ21" s="137"/>
      <c r="NA21" s="137"/>
      <c r="NB21" s="137"/>
      <c r="NC21" s="137"/>
      <c r="ND21" s="137"/>
      <c r="NE21" s="137"/>
      <c r="NF21" s="137"/>
      <c r="NG21" s="137"/>
      <c r="NH21" s="137"/>
      <c r="NI21" s="137"/>
      <c r="NJ21" s="137"/>
      <c r="NK21" s="137"/>
      <c r="NL21" s="137"/>
      <c r="NM21" s="137"/>
      <c r="NN21" s="137"/>
      <c r="NO21" s="137"/>
      <c r="NP21" s="137"/>
      <c r="NQ21" s="137"/>
      <c r="NR21" s="137"/>
      <c r="NS21" s="137"/>
      <c r="NT21" s="137"/>
    </row>
    <row r="22" spans="1:384" s="138" customFormat="1" ht="30.75" thickBot="1" x14ac:dyDescent="0.3">
      <c r="A22" s="140">
        <v>15</v>
      </c>
      <c r="B22" s="148" t="s">
        <v>48</v>
      </c>
      <c r="C22" s="116">
        <v>3</v>
      </c>
      <c r="D22" s="142">
        <v>3</v>
      </c>
      <c r="E22" s="116"/>
      <c r="F22" s="149"/>
      <c r="G22" s="116"/>
      <c r="H22" s="149"/>
      <c r="I22" s="116"/>
      <c r="J22" s="149"/>
      <c r="K22" s="116">
        <v>3</v>
      </c>
      <c r="L22" s="150">
        <v>600000</v>
      </c>
      <c r="M22" s="64">
        <v>388000</v>
      </c>
      <c r="N22" s="133">
        <f t="shared" si="0"/>
        <v>64.666666666666671</v>
      </c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7"/>
      <c r="EX22" s="137"/>
      <c r="EY22" s="137"/>
      <c r="EZ22" s="137"/>
      <c r="FA22" s="137"/>
      <c r="FB22" s="137"/>
      <c r="FC22" s="137"/>
      <c r="FD22" s="137"/>
      <c r="FE22" s="137"/>
      <c r="FF22" s="137"/>
      <c r="FG22" s="137"/>
      <c r="FH22" s="137"/>
      <c r="FI22" s="137"/>
      <c r="FJ22" s="137"/>
      <c r="FK22" s="137"/>
      <c r="FL22" s="137"/>
      <c r="FM22" s="137"/>
      <c r="FN22" s="137"/>
      <c r="FO22" s="137"/>
      <c r="FP22" s="137"/>
      <c r="FQ22" s="137"/>
      <c r="FR22" s="137"/>
      <c r="FS22" s="137"/>
      <c r="FT22" s="137"/>
      <c r="FU22" s="137"/>
      <c r="FV22" s="137"/>
      <c r="FW22" s="137"/>
      <c r="FX22" s="137"/>
      <c r="FY22" s="137"/>
      <c r="FZ22" s="137"/>
      <c r="GA22" s="137"/>
      <c r="GB22" s="137"/>
      <c r="GC22" s="137"/>
      <c r="GD22" s="137"/>
      <c r="GE22" s="137"/>
      <c r="GF22" s="137"/>
      <c r="GG22" s="137"/>
      <c r="GH22" s="137"/>
      <c r="GI22" s="137"/>
      <c r="GJ22" s="137"/>
      <c r="GK22" s="137"/>
      <c r="GL22" s="137"/>
      <c r="GM22" s="137"/>
      <c r="GN22" s="137"/>
      <c r="GO22" s="137"/>
      <c r="GP22" s="137"/>
      <c r="GQ22" s="137"/>
      <c r="GR22" s="137"/>
      <c r="GS22" s="137"/>
      <c r="GT22" s="137"/>
      <c r="GU22" s="137"/>
      <c r="GV22" s="137"/>
      <c r="GW22" s="137"/>
      <c r="GX22" s="137"/>
      <c r="GY22" s="137"/>
      <c r="GZ22" s="137"/>
      <c r="HA22" s="137"/>
      <c r="HB22" s="137"/>
      <c r="HC22" s="137"/>
      <c r="HD22" s="137"/>
      <c r="HE22" s="137"/>
      <c r="HF22" s="137"/>
      <c r="HG22" s="137"/>
      <c r="HH22" s="137"/>
      <c r="HI22" s="137"/>
      <c r="HJ22" s="137"/>
      <c r="HK22" s="137"/>
      <c r="HL22" s="137"/>
      <c r="HM22" s="137"/>
      <c r="HN22" s="137"/>
      <c r="HO22" s="137"/>
      <c r="HP22" s="137"/>
      <c r="HQ22" s="137"/>
      <c r="HR22" s="137"/>
      <c r="HS22" s="137"/>
      <c r="HT22" s="137"/>
      <c r="HU22" s="137"/>
      <c r="HV22" s="137"/>
      <c r="HW22" s="137"/>
      <c r="HX22" s="137"/>
      <c r="HY22" s="137"/>
      <c r="HZ22" s="137"/>
      <c r="IA22" s="137"/>
      <c r="IB22" s="137"/>
      <c r="IC22" s="137"/>
      <c r="ID22" s="137"/>
      <c r="IE22" s="137"/>
      <c r="IF22" s="137"/>
      <c r="IG22" s="137"/>
      <c r="IH22" s="137"/>
      <c r="II22" s="137"/>
      <c r="IJ22" s="137"/>
      <c r="IK22" s="137"/>
      <c r="IL22" s="137"/>
      <c r="IM22" s="137"/>
      <c r="IN22" s="137"/>
      <c r="IO22" s="137"/>
      <c r="IP22" s="137"/>
      <c r="IQ22" s="137"/>
      <c r="IR22" s="137"/>
      <c r="IS22" s="137"/>
      <c r="IT22" s="137"/>
      <c r="IU22" s="137"/>
      <c r="IV22" s="137"/>
      <c r="IW22" s="137"/>
      <c r="IX22" s="137"/>
      <c r="IY22" s="137"/>
      <c r="IZ22" s="137"/>
      <c r="JA22" s="137"/>
      <c r="JB22" s="137"/>
      <c r="JC22" s="137"/>
      <c r="JD22" s="137"/>
      <c r="JE22" s="137"/>
      <c r="JF22" s="137"/>
      <c r="JG22" s="137"/>
      <c r="JH22" s="137"/>
      <c r="JI22" s="137"/>
      <c r="JJ22" s="137"/>
      <c r="JK22" s="137"/>
      <c r="JL22" s="137"/>
      <c r="JM22" s="137"/>
      <c r="JN22" s="137"/>
      <c r="JO22" s="137"/>
      <c r="JP22" s="137"/>
      <c r="JQ22" s="137"/>
      <c r="JR22" s="137"/>
      <c r="JS22" s="137"/>
      <c r="JT22" s="137"/>
      <c r="JU22" s="137"/>
      <c r="JV22" s="137"/>
      <c r="JW22" s="137"/>
      <c r="JX22" s="137"/>
      <c r="JY22" s="137"/>
      <c r="JZ22" s="137"/>
      <c r="KA22" s="137"/>
      <c r="KB22" s="137"/>
      <c r="KC22" s="137"/>
      <c r="KD22" s="137"/>
      <c r="KE22" s="137"/>
      <c r="KF22" s="137"/>
      <c r="KG22" s="137"/>
      <c r="KH22" s="137"/>
      <c r="KI22" s="137"/>
      <c r="KJ22" s="137"/>
      <c r="KK22" s="137"/>
      <c r="KL22" s="137"/>
      <c r="KM22" s="137"/>
      <c r="KN22" s="137"/>
      <c r="KO22" s="137"/>
      <c r="KP22" s="137"/>
      <c r="KQ22" s="137"/>
      <c r="KR22" s="137"/>
      <c r="KS22" s="137"/>
      <c r="KT22" s="137"/>
      <c r="KU22" s="137"/>
      <c r="KV22" s="137"/>
      <c r="KW22" s="137"/>
      <c r="KX22" s="137"/>
      <c r="KY22" s="137"/>
      <c r="KZ22" s="137"/>
      <c r="LA22" s="137"/>
      <c r="LB22" s="137"/>
      <c r="LC22" s="137"/>
      <c r="LD22" s="137"/>
      <c r="LE22" s="137"/>
      <c r="LF22" s="137"/>
      <c r="LG22" s="137"/>
      <c r="LH22" s="137"/>
      <c r="LI22" s="137"/>
      <c r="LJ22" s="137"/>
      <c r="LK22" s="137"/>
      <c r="LL22" s="137"/>
      <c r="LM22" s="137"/>
      <c r="LN22" s="137"/>
      <c r="LO22" s="137"/>
      <c r="LP22" s="137"/>
      <c r="LQ22" s="137"/>
      <c r="LR22" s="137"/>
      <c r="LS22" s="137"/>
      <c r="LT22" s="137"/>
      <c r="LU22" s="137"/>
      <c r="LV22" s="137"/>
      <c r="LW22" s="137"/>
      <c r="LX22" s="137"/>
      <c r="LY22" s="137"/>
      <c r="LZ22" s="137"/>
      <c r="MA22" s="137"/>
      <c r="MB22" s="137"/>
      <c r="MC22" s="137"/>
      <c r="MD22" s="137"/>
      <c r="ME22" s="137"/>
      <c r="MF22" s="137"/>
      <c r="MG22" s="137"/>
      <c r="MH22" s="137"/>
      <c r="MI22" s="137"/>
      <c r="MJ22" s="137"/>
      <c r="MK22" s="137"/>
      <c r="ML22" s="137"/>
      <c r="MM22" s="137"/>
      <c r="MN22" s="137"/>
      <c r="MO22" s="137"/>
      <c r="MP22" s="137"/>
      <c r="MQ22" s="137"/>
      <c r="MR22" s="137"/>
      <c r="MS22" s="137"/>
      <c r="MT22" s="137"/>
      <c r="MU22" s="137"/>
      <c r="MV22" s="137"/>
      <c r="MW22" s="137"/>
      <c r="MX22" s="137"/>
      <c r="MY22" s="137"/>
      <c r="MZ22" s="137"/>
      <c r="NA22" s="137"/>
      <c r="NB22" s="137"/>
      <c r="NC22" s="137"/>
      <c r="ND22" s="137"/>
      <c r="NE22" s="137"/>
      <c r="NF22" s="137"/>
      <c r="NG22" s="137"/>
      <c r="NH22" s="137"/>
      <c r="NI22" s="137"/>
      <c r="NJ22" s="137"/>
      <c r="NK22" s="137"/>
      <c r="NL22" s="137"/>
      <c r="NM22" s="137"/>
      <c r="NN22" s="137"/>
      <c r="NO22" s="137"/>
      <c r="NP22" s="137"/>
      <c r="NQ22" s="137"/>
      <c r="NR22" s="137"/>
      <c r="NS22" s="137"/>
      <c r="NT22" s="137"/>
    </row>
    <row r="23" spans="1:384" s="23" customFormat="1" ht="30.75" thickBot="1" x14ac:dyDescent="0.3">
      <c r="A23" s="135">
        <v>16</v>
      </c>
      <c r="B23" s="122" t="s">
        <v>49</v>
      </c>
      <c r="C23" s="119">
        <v>1</v>
      </c>
      <c r="D23" s="118">
        <v>1</v>
      </c>
      <c r="E23" s="119"/>
      <c r="F23" s="117"/>
      <c r="G23" s="119"/>
      <c r="H23" s="117"/>
      <c r="I23" s="119"/>
      <c r="J23" s="117"/>
      <c r="K23" s="119">
        <v>1</v>
      </c>
      <c r="L23" s="123">
        <v>300000</v>
      </c>
      <c r="M23" s="131"/>
      <c r="N23" s="133">
        <f t="shared" si="0"/>
        <v>0</v>
      </c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  <c r="FQ23" s="111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111"/>
      <c r="GE23" s="111"/>
      <c r="GF23" s="111"/>
      <c r="GG23" s="111"/>
      <c r="GH23" s="111"/>
      <c r="GI23" s="111"/>
      <c r="GJ23" s="111"/>
      <c r="GK23" s="111"/>
      <c r="GL23" s="111"/>
      <c r="GM23" s="111"/>
      <c r="GN23" s="111"/>
      <c r="GO23" s="111"/>
      <c r="GP23" s="111"/>
      <c r="GQ23" s="111"/>
      <c r="GR23" s="111"/>
      <c r="GS23" s="111"/>
      <c r="GT23" s="111"/>
      <c r="GU23" s="111"/>
      <c r="GV23" s="111"/>
      <c r="GW23" s="111"/>
      <c r="GX23" s="111"/>
      <c r="GY23" s="111"/>
      <c r="GZ23" s="111"/>
      <c r="HA23" s="111"/>
      <c r="HB23" s="111"/>
      <c r="HC23" s="111"/>
      <c r="HD23" s="111"/>
      <c r="HE23" s="111"/>
      <c r="HF23" s="111"/>
      <c r="HG23" s="111"/>
      <c r="HH23" s="111"/>
      <c r="HI23" s="111"/>
      <c r="HJ23" s="111"/>
      <c r="HK23" s="111"/>
      <c r="HL23" s="111"/>
      <c r="HM23" s="111"/>
      <c r="HN23" s="111"/>
      <c r="HO23" s="111"/>
      <c r="HP23" s="111"/>
      <c r="HQ23" s="111"/>
      <c r="HR23" s="111"/>
      <c r="HS23" s="111"/>
      <c r="HT23" s="111"/>
      <c r="HU23" s="111"/>
      <c r="HV23" s="111"/>
      <c r="HW23" s="111"/>
      <c r="HX23" s="111"/>
      <c r="HY23" s="111"/>
      <c r="HZ23" s="111"/>
      <c r="IA23" s="111"/>
      <c r="IB23" s="111"/>
      <c r="IC23" s="111"/>
      <c r="ID23" s="111"/>
      <c r="IE23" s="111"/>
      <c r="IF23" s="111"/>
      <c r="IG23" s="111"/>
      <c r="IH23" s="111"/>
      <c r="II23" s="111"/>
      <c r="IJ23" s="111"/>
      <c r="IK23" s="111"/>
      <c r="IL23" s="111"/>
      <c r="IM23" s="111"/>
      <c r="IN23" s="111"/>
      <c r="IO23" s="111"/>
      <c r="IP23" s="111"/>
      <c r="IQ23" s="111"/>
      <c r="IR23" s="111"/>
      <c r="IS23" s="111"/>
      <c r="IT23" s="111"/>
      <c r="IU23" s="111"/>
      <c r="IV23" s="111"/>
      <c r="IW23" s="111"/>
      <c r="IX23" s="111"/>
      <c r="IY23" s="111"/>
      <c r="IZ23" s="111"/>
      <c r="JA23" s="111"/>
      <c r="JB23" s="111"/>
      <c r="JC23" s="111"/>
      <c r="JD23" s="111"/>
      <c r="JE23" s="111"/>
      <c r="JF23" s="111"/>
      <c r="JG23" s="111"/>
      <c r="JH23" s="111"/>
      <c r="JI23" s="111"/>
      <c r="JJ23" s="111"/>
      <c r="JK23" s="111"/>
      <c r="JL23" s="111"/>
      <c r="JM23" s="111"/>
      <c r="JN23" s="111"/>
      <c r="JO23" s="111"/>
      <c r="JP23" s="111"/>
      <c r="JQ23" s="111"/>
      <c r="JR23" s="111"/>
      <c r="JS23" s="111"/>
      <c r="JT23" s="111"/>
      <c r="JU23" s="111"/>
      <c r="JV23" s="111"/>
      <c r="JW23" s="111"/>
      <c r="JX23" s="111"/>
      <c r="JY23" s="111"/>
      <c r="JZ23" s="111"/>
      <c r="KA23" s="111"/>
      <c r="KB23" s="111"/>
      <c r="KC23" s="111"/>
      <c r="KD23" s="111"/>
      <c r="KE23" s="111"/>
      <c r="KF23" s="111"/>
      <c r="KG23" s="111"/>
      <c r="KH23" s="111"/>
      <c r="KI23" s="111"/>
      <c r="KJ23" s="111"/>
      <c r="KK23" s="111"/>
      <c r="KL23" s="111"/>
      <c r="KM23" s="111"/>
      <c r="KN23" s="111"/>
      <c r="KO23" s="111"/>
      <c r="KP23" s="111"/>
      <c r="KQ23" s="111"/>
      <c r="KR23" s="111"/>
      <c r="KS23" s="111"/>
      <c r="KT23" s="111"/>
      <c r="KU23" s="111"/>
      <c r="KV23" s="111"/>
      <c r="KW23" s="111"/>
      <c r="KX23" s="111"/>
      <c r="KY23" s="111"/>
      <c r="KZ23" s="111"/>
      <c r="LA23" s="111"/>
      <c r="LB23" s="111"/>
      <c r="LC23" s="111"/>
      <c r="LD23" s="111"/>
      <c r="LE23" s="111"/>
      <c r="LF23" s="111"/>
      <c r="LG23" s="111"/>
      <c r="LH23" s="111"/>
      <c r="LI23" s="111"/>
      <c r="LJ23" s="111"/>
      <c r="LK23" s="111"/>
      <c r="LL23" s="111"/>
      <c r="LM23" s="111"/>
      <c r="LN23" s="111"/>
      <c r="LO23" s="111"/>
      <c r="LP23" s="111"/>
      <c r="LQ23" s="111"/>
      <c r="LR23" s="111"/>
      <c r="LS23" s="111"/>
      <c r="LT23" s="111"/>
      <c r="LU23" s="111"/>
      <c r="LV23" s="111"/>
      <c r="LW23" s="111"/>
      <c r="LX23" s="111"/>
      <c r="LY23" s="111"/>
      <c r="LZ23" s="111"/>
      <c r="MA23" s="111"/>
      <c r="MB23" s="111"/>
      <c r="MC23" s="111"/>
      <c r="MD23" s="111"/>
      <c r="ME23" s="111"/>
      <c r="MF23" s="111"/>
      <c r="MG23" s="111"/>
      <c r="MH23" s="111"/>
      <c r="MI23" s="111"/>
      <c r="MJ23" s="111"/>
      <c r="MK23" s="111"/>
      <c r="ML23" s="111"/>
      <c r="MM23" s="111"/>
      <c r="MN23" s="111"/>
      <c r="MO23" s="111"/>
      <c r="MP23" s="111"/>
      <c r="MQ23" s="111"/>
      <c r="MR23" s="111"/>
      <c r="MS23" s="111"/>
      <c r="MT23" s="111"/>
      <c r="MU23" s="111"/>
      <c r="MV23" s="111"/>
      <c r="MW23" s="111"/>
      <c r="MX23" s="111"/>
      <c r="MY23" s="111"/>
      <c r="MZ23" s="111"/>
      <c r="NA23" s="111"/>
      <c r="NB23" s="111"/>
      <c r="NC23" s="111"/>
      <c r="ND23" s="111"/>
      <c r="NE23" s="111"/>
      <c r="NF23" s="111"/>
      <c r="NG23" s="111"/>
      <c r="NH23" s="111"/>
      <c r="NI23" s="111"/>
      <c r="NJ23" s="111"/>
      <c r="NK23" s="111"/>
      <c r="NL23" s="111"/>
      <c r="NM23" s="111"/>
      <c r="NN23" s="111"/>
      <c r="NO23" s="111"/>
      <c r="NP23" s="111"/>
      <c r="NQ23" s="111"/>
      <c r="NR23" s="111"/>
      <c r="NS23" s="111"/>
      <c r="NT23" s="111"/>
    </row>
    <row r="24" spans="1:384" s="23" customFormat="1" ht="45.75" thickBot="1" x14ac:dyDescent="0.3">
      <c r="A24" s="135">
        <v>17</v>
      </c>
      <c r="B24" s="122" t="s">
        <v>67</v>
      </c>
      <c r="C24" s="119">
        <v>1</v>
      </c>
      <c r="D24" s="118">
        <v>1</v>
      </c>
      <c r="E24" s="119">
        <v>1</v>
      </c>
      <c r="F24" s="117"/>
      <c r="G24" s="119"/>
      <c r="H24" s="117"/>
      <c r="I24" s="119"/>
      <c r="J24" s="117"/>
      <c r="K24" s="119"/>
      <c r="L24" s="123">
        <v>2250000</v>
      </c>
      <c r="M24" s="131"/>
      <c r="N24" s="133">
        <f t="shared" si="0"/>
        <v>0</v>
      </c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  <c r="GD24" s="111"/>
      <c r="GE24" s="111"/>
      <c r="GF24" s="111"/>
      <c r="GG24" s="111"/>
      <c r="GH24" s="111"/>
      <c r="GI24" s="111"/>
      <c r="GJ24" s="111"/>
      <c r="GK24" s="111"/>
      <c r="GL24" s="111"/>
      <c r="GM24" s="111"/>
      <c r="GN24" s="111"/>
      <c r="GO24" s="111"/>
      <c r="GP24" s="111"/>
      <c r="GQ24" s="111"/>
      <c r="GR24" s="111"/>
      <c r="GS24" s="111"/>
      <c r="GT24" s="111"/>
      <c r="GU24" s="111"/>
      <c r="GV24" s="111"/>
      <c r="GW24" s="111"/>
      <c r="GX24" s="111"/>
      <c r="GY24" s="111"/>
      <c r="GZ24" s="111"/>
      <c r="HA24" s="111"/>
      <c r="HB24" s="111"/>
      <c r="HC24" s="111"/>
      <c r="HD24" s="111"/>
      <c r="HE24" s="111"/>
      <c r="HF24" s="111"/>
      <c r="HG24" s="111"/>
      <c r="HH24" s="111"/>
      <c r="HI24" s="111"/>
      <c r="HJ24" s="111"/>
      <c r="HK24" s="111"/>
      <c r="HL24" s="111"/>
      <c r="HM24" s="111"/>
      <c r="HN24" s="111"/>
      <c r="HO24" s="111"/>
      <c r="HP24" s="111"/>
      <c r="HQ24" s="111"/>
      <c r="HR24" s="111"/>
      <c r="HS24" s="111"/>
      <c r="HT24" s="111"/>
      <c r="HU24" s="111"/>
      <c r="HV24" s="111"/>
      <c r="HW24" s="111"/>
      <c r="HX24" s="111"/>
      <c r="HY24" s="111"/>
      <c r="HZ24" s="111"/>
      <c r="IA24" s="111"/>
      <c r="IB24" s="111"/>
      <c r="IC24" s="111"/>
      <c r="ID24" s="111"/>
      <c r="IE24" s="111"/>
      <c r="IF24" s="111"/>
      <c r="IG24" s="111"/>
      <c r="IH24" s="111"/>
      <c r="II24" s="111"/>
      <c r="IJ24" s="111"/>
      <c r="IK24" s="111"/>
      <c r="IL24" s="111"/>
      <c r="IM24" s="111"/>
      <c r="IN24" s="111"/>
      <c r="IO24" s="111"/>
      <c r="IP24" s="111"/>
      <c r="IQ24" s="111"/>
      <c r="IR24" s="111"/>
      <c r="IS24" s="111"/>
      <c r="IT24" s="111"/>
      <c r="IU24" s="111"/>
      <c r="IV24" s="111"/>
      <c r="IW24" s="111"/>
      <c r="IX24" s="111"/>
      <c r="IY24" s="111"/>
      <c r="IZ24" s="111"/>
      <c r="JA24" s="111"/>
      <c r="JB24" s="111"/>
      <c r="JC24" s="111"/>
      <c r="JD24" s="111"/>
      <c r="JE24" s="111"/>
      <c r="JF24" s="111"/>
      <c r="JG24" s="111"/>
      <c r="JH24" s="111"/>
      <c r="JI24" s="111"/>
      <c r="JJ24" s="111"/>
      <c r="JK24" s="111"/>
      <c r="JL24" s="111"/>
      <c r="JM24" s="111"/>
      <c r="JN24" s="111"/>
      <c r="JO24" s="111"/>
      <c r="JP24" s="111"/>
      <c r="JQ24" s="111"/>
      <c r="JR24" s="111"/>
      <c r="JS24" s="111"/>
      <c r="JT24" s="111"/>
      <c r="JU24" s="111"/>
      <c r="JV24" s="111"/>
      <c r="JW24" s="111"/>
      <c r="JX24" s="111"/>
      <c r="JY24" s="111"/>
      <c r="JZ24" s="111"/>
      <c r="KA24" s="111"/>
      <c r="KB24" s="111"/>
      <c r="KC24" s="111"/>
      <c r="KD24" s="111"/>
      <c r="KE24" s="111"/>
      <c r="KF24" s="111"/>
      <c r="KG24" s="111"/>
      <c r="KH24" s="111"/>
      <c r="KI24" s="111"/>
      <c r="KJ24" s="111"/>
      <c r="KK24" s="111"/>
      <c r="KL24" s="111"/>
      <c r="KM24" s="111"/>
      <c r="KN24" s="111"/>
      <c r="KO24" s="111"/>
      <c r="KP24" s="111"/>
      <c r="KQ24" s="111"/>
      <c r="KR24" s="111"/>
      <c r="KS24" s="111"/>
      <c r="KT24" s="111"/>
      <c r="KU24" s="111"/>
      <c r="KV24" s="111"/>
      <c r="KW24" s="111"/>
      <c r="KX24" s="111"/>
      <c r="KY24" s="111"/>
      <c r="KZ24" s="111"/>
      <c r="LA24" s="111"/>
      <c r="LB24" s="111"/>
      <c r="LC24" s="111"/>
      <c r="LD24" s="111"/>
      <c r="LE24" s="111"/>
      <c r="LF24" s="111"/>
      <c r="LG24" s="111"/>
      <c r="LH24" s="111"/>
      <c r="LI24" s="111"/>
      <c r="LJ24" s="111"/>
      <c r="LK24" s="111"/>
      <c r="LL24" s="111"/>
      <c r="LM24" s="111"/>
      <c r="LN24" s="111"/>
      <c r="LO24" s="111"/>
      <c r="LP24" s="111"/>
      <c r="LQ24" s="111"/>
      <c r="LR24" s="111"/>
      <c r="LS24" s="111"/>
      <c r="LT24" s="111"/>
      <c r="LU24" s="111"/>
      <c r="LV24" s="111"/>
      <c r="LW24" s="111"/>
      <c r="LX24" s="111"/>
      <c r="LY24" s="111"/>
      <c r="LZ24" s="111"/>
      <c r="MA24" s="111"/>
      <c r="MB24" s="111"/>
      <c r="MC24" s="111"/>
      <c r="MD24" s="111"/>
      <c r="ME24" s="111"/>
      <c r="MF24" s="111"/>
      <c r="MG24" s="111"/>
      <c r="MH24" s="111"/>
      <c r="MI24" s="111"/>
      <c r="MJ24" s="111"/>
      <c r="MK24" s="111"/>
      <c r="ML24" s="111"/>
      <c r="MM24" s="111"/>
      <c r="MN24" s="111"/>
      <c r="MO24" s="111"/>
      <c r="MP24" s="111"/>
      <c r="MQ24" s="111"/>
      <c r="MR24" s="111"/>
      <c r="MS24" s="111"/>
      <c r="MT24" s="111"/>
      <c r="MU24" s="111"/>
      <c r="MV24" s="111"/>
      <c r="MW24" s="111"/>
      <c r="MX24" s="111"/>
      <c r="MY24" s="111"/>
      <c r="MZ24" s="111"/>
      <c r="NA24" s="111"/>
      <c r="NB24" s="111"/>
      <c r="NC24" s="111"/>
      <c r="ND24" s="111"/>
      <c r="NE24" s="111"/>
      <c r="NF24" s="111"/>
      <c r="NG24" s="111"/>
      <c r="NH24" s="111"/>
      <c r="NI24" s="111"/>
      <c r="NJ24" s="111"/>
      <c r="NK24" s="111"/>
      <c r="NL24" s="111"/>
      <c r="NM24" s="111"/>
      <c r="NN24" s="111"/>
      <c r="NO24" s="111"/>
      <c r="NP24" s="111"/>
      <c r="NQ24" s="111"/>
      <c r="NR24" s="111"/>
      <c r="NS24" s="111"/>
      <c r="NT24" s="111"/>
    </row>
    <row r="25" spans="1:384" s="23" customFormat="1" ht="15.75" thickBot="1" x14ac:dyDescent="0.3">
      <c r="A25" s="151">
        <v>18</v>
      </c>
      <c r="B25" s="103" t="s">
        <v>50</v>
      </c>
      <c r="C25" s="104"/>
      <c r="D25" s="105">
        <v>18</v>
      </c>
      <c r="E25" s="105"/>
      <c r="F25" s="105"/>
      <c r="G25" s="105"/>
      <c r="H25" s="105"/>
      <c r="I25" s="105"/>
      <c r="J25" s="105"/>
      <c r="K25" s="106">
        <v>18</v>
      </c>
      <c r="L25" s="107">
        <v>22850000</v>
      </c>
      <c r="M25" s="108">
        <v>22117071.52</v>
      </c>
      <c r="N25" s="97">
        <f t="shared" ref="N25" si="1">SUM(K25/D25%)</f>
        <v>100</v>
      </c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1"/>
      <c r="FW25" s="111"/>
      <c r="FX25" s="111"/>
      <c r="FY25" s="111"/>
      <c r="FZ25" s="111"/>
      <c r="GA25" s="111"/>
      <c r="GB25" s="111"/>
      <c r="GC25" s="111"/>
      <c r="GD25" s="111"/>
      <c r="GE25" s="111"/>
      <c r="GF25" s="111"/>
      <c r="GG25" s="111"/>
      <c r="GH25" s="111"/>
      <c r="GI25" s="111"/>
      <c r="GJ25" s="111"/>
      <c r="GK25" s="111"/>
      <c r="GL25" s="111"/>
      <c r="GM25" s="111"/>
      <c r="GN25" s="111"/>
      <c r="GO25" s="111"/>
      <c r="GP25" s="111"/>
      <c r="GQ25" s="111"/>
      <c r="GR25" s="111"/>
      <c r="GS25" s="111"/>
      <c r="GT25" s="111"/>
      <c r="GU25" s="111"/>
      <c r="GV25" s="111"/>
      <c r="GW25" s="111"/>
      <c r="GX25" s="111"/>
      <c r="GY25" s="111"/>
      <c r="GZ25" s="111"/>
      <c r="HA25" s="111"/>
      <c r="HB25" s="111"/>
      <c r="HC25" s="111"/>
      <c r="HD25" s="111"/>
      <c r="HE25" s="111"/>
      <c r="HF25" s="111"/>
      <c r="HG25" s="111"/>
      <c r="HH25" s="111"/>
      <c r="HI25" s="111"/>
      <c r="HJ25" s="111"/>
      <c r="HK25" s="111"/>
      <c r="HL25" s="111"/>
      <c r="HM25" s="111"/>
      <c r="HN25" s="111"/>
      <c r="HO25" s="111"/>
      <c r="HP25" s="111"/>
      <c r="HQ25" s="111"/>
      <c r="HR25" s="111"/>
      <c r="HS25" s="111"/>
      <c r="HT25" s="111"/>
      <c r="HU25" s="111"/>
      <c r="HV25" s="111"/>
      <c r="HW25" s="111"/>
      <c r="HX25" s="111"/>
      <c r="HY25" s="111"/>
      <c r="HZ25" s="111"/>
      <c r="IA25" s="111"/>
      <c r="IB25" s="111"/>
      <c r="IC25" s="111"/>
      <c r="ID25" s="111"/>
      <c r="IE25" s="111"/>
      <c r="IF25" s="111"/>
      <c r="IG25" s="111"/>
      <c r="IH25" s="111"/>
      <c r="II25" s="111"/>
      <c r="IJ25" s="111"/>
      <c r="IK25" s="111"/>
      <c r="IL25" s="111"/>
      <c r="IM25" s="111"/>
      <c r="IN25" s="111"/>
      <c r="IO25" s="111"/>
      <c r="IP25" s="111"/>
      <c r="IQ25" s="111"/>
      <c r="IR25" s="111"/>
      <c r="IS25" s="111"/>
      <c r="IT25" s="111"/>
      <c r="IU25" s="111"/>
      <c r="IV25" s="111"/>
      <c r="IW25" s="111"/>
      <c r="IX25" s="111"/>
      <c r="IY25" s="111"/>
      <c r="IZ25" s="111"/>
      <c r="JA25" s="111"/>
      <c r="JB25" s="111"/>
      <c r="JC25" s="111"/>
      <c r="JD25" s="111"/>
      <c r="JE25" s="111"/>
      <c r="JF25" s="111"/>
      <c r="JG25" s="111"/>
      <c r="JH25" s="111"/>
      <c r="JI25" s="111"/>
      <c r="JJ25" s="111"/>
      <c r="JK25" s="111"/>
      <c r="JL25" s="111"/>
      <c r="JM25" s="111"/>
      <c r="JN25" s="111"/>
      <c r="JO25" s="111"/>
      <c r="JP25" s="111"/>
      <c r="JQ25" s="111"/>
      <c r="JR25" s="111"/>
      <c r="JS25" s="111"/>
      <c r="JT25" s="111"/>
      <c r="JU25" s="111"/>
      <c r="JV25" s="111"/>
      <c r="JW25" s="111"/>
      <c r="JX25" s="111"/>
      <c r="JY25" s="111"/>
      <c r="JZ25" s="111"/>
      <c r="KA25" s="111"/>
      <c r="KB25" s="111"/>
      <c r="KC25" s="111"/>
      <c r="KD25" s="111"/>
      <c r="KE25" s="111"/>
      <c r="KF25" s="111"/>
      <c r="KG25" s="111"/>
      <c r="KH25" s="111"/>
      <c r="KI25" s="111"/>
      <c r="KJ25" s="111"/>
      <c r="KK25" s="111"/>
      <c r="KL25" s="111"/>
      <c r="KM25" s="111"/>
      <c r="KN25" s="111"/>
      <c r="KO25" s="111"/>
      <c r="KP25" s="111"/>
      <c r="KQ25" s="111"/>
      <c r="KR25" s="111"/>
      <c r="KS25" s="111"/>
      <c r="KT25" s="111"/>
      <c r="KU25" s="111"/>
      <c r="KV25" s="111"/>
      <c r="KW25" s="111"/>
      <c r="KX25" s="111"/>
      <c r="KY25" s="111"/>
      <c r="KZ25" s="111"/>
      <c r="LA25" s="111"/>
      <c r="LB25" s="111"/>
      <c r="LC25" s="111"/>
      <c r="LD25" s="111"/>
      <c r="LE25" s="111"/>
      <c r="LF25" s="111"/>
      <c r="LG25" s="111"/>
      <c r="LH25" s="111"/>
      <c r="LI25" s="111"/>
      <c r="LJ25" s="111"/>
      <c r="LK25" s="111"/>
      <c r="LL25" s="111"/>
      <c r="LM25" s="111"/>
      <c r="LN25" s="111"/>
      <c r="LO25" s="111"/>
      <c r="LP25" s="111"/>
      <c r="LQ25" s="111"/>
      <c r="LR25" s="111"/>
      <c r="LS25" s="111"/>
      <c r="LT25" s="111"/>
      <c r="LU25" s="111"/>
      <c r="LV25" s="111"/>
      <c r="LW25" s="111"/>
      <c r="LX25" s="111"/>
      <c r="LY25" s="111"/>
      <c r="LZ25" s="111"/>
      <c r="MA25" s="111"/>
      <c r="MB25" s="111"/>
      <c r="MC25" s="111"/>
      <c r="MD25" s="111"/>
      <c r="ME25" s="111"/>
      <c r="MF25" s="111"/>
      <c r="MG25" s="111"/>
      <c r="MH25" s="111"/>
      <c r="MI25" s="111"/>
      <c r="MJ25" s="111"/>
      <c r="MK25" s="111"/>
      <c r="ML25" s="111"/>
      <c r="MM25" s="111"/>
      <c r="MN25" s="111"/>
      <c r="MO25" s="111"/>
      <c r="MP25" s="111"/>
      <c r="MQ25" s="111"/>
      <c r="MR25" s="111"/>
      <c r="MS25" s="111"/>
      <c r="MT25" s="111"/>
      <c r="MU25" s="111"/>
      <c r="MV25" s="111"/>
      <c r="MW25" s="111"/>
      <c r="MX25" s="111"/>
      <c r="MY25" s="111"/>
      <c r="MZ25" s="111"/>
      <c r="NA25" s="111"/>
      <c r="NB25" s="111"/>
      <c r="NC25" s="111"/>
      <c r="ND25" s="111"/>
      <c r="NE25" s="111"/>
      <c r="NF25" s="111"/>
      <c r="NG25" s="111"/>
      <c r="NH25" s="111"/>
      <c r="NI25" s="111"/>
      <c r="NJ25" s="111"/>
      <c r="NK25" s="111"/>
      <c r="NL25" s="111"/>
      <c r="NM25" s="111"/>
      <c r="NN25" s="111"/>
      <c r="NO25" s="111"/>
      <c r="NP25" s="111"/>
      <c r="NQ25" s="111"/>
      <c r="NR25" s="111"/>
      <c r="NS25" s="111"/>
      <c r="NT25" s="111"/>
    </row>
    <row r="26" spans="1:384" ht="15.75" thickBot="1" x14ac:dyDescent="0.3">
      <c r="A26" s="152"/>
      <c r="B26" s="132" t="s">
        <v>43</v>
      </c>
      <c r="C26" s="126"/>
      <c r="D26" s="133">
        <f>SUM(D8:D25)</f>
        <v>250</v>
      </c>
      <c r="E26" s="133">
        <f t="shared" ref="E26:N26" si="2">SUM(E8:E25)</f>
        <v>113</v>
      </c>
      <c r="F26" s="133">
        <f t="shared" si="2"/>
        <v>99</v>
      </c>
      <c r="G26" s="133">
        <f t="shared" si="2"/>
        <v>3</v>
      </c>
      <c r="H26" s="133">
        <f t="shared" si="2"/>
        <v>0</v>
      </c>
      <c r="I26" s="133">
        <f t="shared" si="2"/>
        <v>1</v>
      </c>
      <c r="J26" s="133">
        <f t="shared" si="2"/>
        <v>3</v>
      </c>
      <c r="K26" s="133">
        <f t="shared" si="2"/>
        <v>31</v>
      </c>
      <c r="L26" s="134">
        <f t="shared" si="2"/>
        <v>61414999.409999996</v>
      </c>
      <c r="M26" s="134">
        <f t="shared" si="2"/>
        <v>22925611.129999999</v>
      </c>
      <c r="N26" s="133" t="e">
        <f t="shared" si="2"/>
        <v>#DIV/0!</v>
      </c>
    </row>
    <row r="27" spans="1:384" x14ac:dyDescent="0.25">
      <c r="A27" s="23"/>
      <c r="B27" s="23"/>
      <c r="C27" s="23"/>
      <c r="E27" s="23"/>
      <c r="F27" s="23"/>
      <c r="G27" s="23"/>
      <c r="H27" s="23"/>
      <c r="I27" s="23"/>
      <c r="J27" s="23"/>
      <c r="K27" s="23"/>
      <c r="N27" s="23"/>
    </row>
  </sheetData>
  <mergeCells count="10">
    <mergeCell ref="N6:N7"/>
    <mergeCell ref="A1:M2"/>
    <mergeCell ref="A5:A7"/>
    <mergeCell ref="B5:B7"/>
    <mergeCell ref="C5:K5"/>
    <mergeCell ref="L5:M5"/>
    <mergeCell ref="C6:C7"/>
    <mergeCell ref="D6:D7"/>
    <mergeCell ref="L6:L7"/>
    <mergeCell ref="M6:M7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8"/>
  <sheetViews>
    <sheetView workbookViewId="0">
      <selection sqref="A1:O37"/>
    </sheetView>
  </sheetViews>
  <sheetFormatPr defaultRowHeight="15" x14ac:dyDescent="0.25"/>
  <cols>
    <col min="1" max="1" width="6.7109375" customWidth="1"/>
    <col min="2" max="2" width="32.85546875" customWidth="1"/>
    <col min="4" max="4" width="6.140625" customWidth="1"/>
    <col min="5" max="5" width="6" customWidth="1"/>
    <col min="6" max="6" width="4.42578125" customWidth="1"/>
    <col min="7" max="7" width="4.85546875" customWidth="1"/>
    <col min="8" max="8" width="5.5703125" customWidth="1"/>
    <col min="9" max="9" width="4.5703125" customWidth="1"/>
    <col min="10" max="10" width="5.140625" customWidth="1"/>
    <col min="11" max="11" width="5.85546875" customWidth="1"/>
    <col min="12" max="12" width="16.140625" customWidth="1"/>
    <col min="13" max="13" width="14.28515625" customWidth="1"/>
  </cols>
  <sheetData>
    <row r="1" spans="1:14" ht="18.75" x14ac:dyDescent="0.25">
      <c r="A1" s="194" t="s">
        <v>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</row>
    <row r="2" spans="1:14" ht="18.75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</row>
    <row r="3" spans="1:14" x14ac:dyDescent="0.25">
      <c r="A3" s="109" t="s">
        <v>1</v>
      </c>
      <c r="B3" s="109"/>
      <c r="C3" s="109"/>
      <c r="D3" s="110"/>
      <c r="E3" s="109"/>
      <c r="F3" s="109"/>
      <c r="G3" s="109"/>
      <c r="H3" s="109"/>
      <c r="I3" s="109"/>
      <c r="J3" s="23"/>
      <c r="K3" s="23"/>
      <c r="L3" s="37"/>
      <c r="M3" s="37"/>
      <c r="N3" s="23"/>
    </row>
    <row r="4" spans="1:14" ht="15.75" thickBot="1" x14ac:dyDescent="0.3">
      <c r="A4" s="153"/>
      <c r="B4" s="23"/>
      <c r="C4" s="23"/>
      <c r="D4" s="110"/>
      <c r="E4" s="23"/>
      <c r="F4" s="23"/>
      <c r="G4" s="23"/>
      <c r="H4" s="23"/>
      <c r="I4" s="23"/>
      <c r="J4" s="23"/>
      <c r="K4" s="23"/>
      <c r="L4" s="37"/>
      <c r="M4" s="37"/>
      <c r="N4" s="23"/>
    </row>
    <row r="5" spans="1:14" ht="15.75" thickBot="1" x14ac:dyDescent="0.3">
      <c r="A5" s="233" t="s">
        <v>2</v>
      </c>
      <c r="B5" s="236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</row>
    <row r="6" spans="1:14" ht="55.5" x14ac:dyDescent="0.25">
      <c r="A6" s="234"/>
      <c r="B6" s="241"/>
      <c r="C6" s="223" t="s">
        <v>4</v>
      </c>
      <c r="D6" s="243" t="s">
        <v>5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45" t="s">
        <v>16</v>
      </c>
      <c r="M6" s="227" t="s">
        <v>17</v>
      </c>
      <c r="N6" s="231" t="s">
        <v>18</v>
      </c>
    </row>
    <row r="7" spans="1:14" ht="15.75" thickBot="1" x14ac:dyDescent="0.3">
      <c r="A7" s="235"/>
      <c r="B7" s="242"/>
      <c r="C7" s="224"/>
      <c r="D7" s="244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46"/>
      <c r="M7" s="228"/>
      <c r="N7" s="232"/>
    </row>
    <row r="8" spans="1:14" ht="38.25" customHeight="1" thickBot="1" x14ac:dyDescent="0.3">
      <c r="A8" s="135">
        <v>1</v>
      </c>
      <c r="B8" s="136" t="s">
        <v>26</v>
      </c>
      <c r="C8" s="128">
        <v>9</v>
      </c>
      <c r="D8" s="127">
        <v>26</v>
      </c>
      <c r="E8" s="120">
        <v>23</v>
      </c>
      <c r="F8" s="127">
        <v>3</v>
      </c>
      <c r="G8" s="120"/>
      <c r="H8" s="127"/>
      <c r="I8" s="120"/>
      <c r="J8" s="127"/>
      <c r="K8" s="120"/>
      <c r="L8" s="130">
        <v>14000000</v>
      </c>
      <c r="M8" s="112"/>
      <c r="N8" s="133">
        <f>SUM(M8/L8%)</f>
        <v>0</v>
      </c>
    </row>
    <row r="9" spans="1:14" ht="34.5" customHeight="1" thickBot="1" x14ac:dyDescent="0.3">
      <c r="A9" s="135">
        <v>2</v>
      </c>
      <c r="B9" s="139" t="s">
        <v>58</v>
      </c>
      <c r="C9" s="120">
        <v>49</v>
      </c>
      <c r="D9" s="113">
        <v>104</v>
      </c>
      <c r="E9" s="120">
        <v>20</v>
      </c>
      <c r="F9" s="113">
        <v>82</v>
      </c>
      <c r="G9" s="120"/>
      <c r="H9" s="113"/>
      <c r="I9" s="120"/>
      <c r="J9" s="113">
        <v>2</v>
      </c>
      <c r="K9" s="120"/>
      <c r="L9" s="129">
        <v>4313000</v>
      </c>
      <c r="M9" s="114"/>
      <c r="N9" s="133">
        <f t="shared" ref="N9:N25" si="0">SUM(M9/L9%)</f>
        <v>0</v>
      </c>
    </row>
    <row r="10" spans="1:14" ht="31.5" customHeight="1" thickBot="1" x14ac:dyDescent="0.3">
      <c r="A10" s="140">
        <v>3</v>
      </c>
      <c r="B10" s="139" t="s">
        <v>61</v>
      </c>
      <c r="C10" s="120">
        <v>49</v>
      </c>
      <c r="D10" s="113">
        <v>56</v>
      </c>
      <c r="E10" s="120">
        <v>46</v>
      </c>
      <c r="F10" s="113">
        <v>4</v>
      </c>
      <c r="G10" s="120">
        <v>6</v>
      </c>
      <c r="H10" s="113"/>
      <c r="I10" s="120"/>
      <c r="J10" s="113"/>
      <c r="K10" s="120"/>
      <c r="L10" s="129">
        <v>12500000</v>
      </c>
      <c r="M10" s="114"/>
      <c r="N10" s="133">
        <f t="shared" si="0"/>
        <v>0</v>
      </c>
    </row>
    <row r="11" spans="1:14" ht="33" customHeight="1" thickBot="1" x14ac:dyDescent="0.3">
      <c r="A11" s="135">
        <v>4</v>
      </c>
      <c r="B11" s="139" t="s">
        <v>62</v>
      </c>
      <c r="C11" s="120"/>
      <c r="D11" s="113"/>
      <c r="E11" s="120"/>
      <c r="F11" s="113"/>
      <c r="G11" s="120"/>
      <c r="H11" s="113"/>
      <c r="I11" s="120"/>
      <c r="J11" s="113"/>
      <c r="K11" s="120"/>
      <c r="L11" s="129"/>
      <c r="M11" s="114"/>
      <c r="N11" s="133" t="e">
        <f t="shared" si="0"/>
        <v>#DIV/0!</v>
      </c>
    </row>
    <row r="12" spans="1:14" ht="31.5" customHeight="1" thickBot="1" x14ac:dyDescent="0.3">
      <c r="A12" s="135">
        <v>5</v>
      </c>
      <c r="B12" s="141" t="s">
        <v>63</v>
      </c>
      <c r="C12" s="121">
        <v>6</v>
      </c>
      <c r="D12" s="142">
        <v>6</v>
      </c>
      <c r="E12" s="121"/>
      <c r="F12" s="142"/>
      <c r="G12" s="121">
        <v>6</v>
      </c>
      <c r="H12" s="142"/>
      <c r="I12" s="121"/>
      <c r="J12" s="142"/>
      <c r="K12" s="121"/>
      <c r="L12" s="143">
        <v>120000</v>
      </c>
      <c r="M12" s="115"/>
      <c r="N12" s="133">
        <f t="shared" si="0"/>
        <v>0</v>
      </c>
    </row>
    <row r="13" spans="1:14" ht="15.75" thickBot="1" x14ac:dyDescent="0.3">
      <c r="A13" s="140">
        <v>6</v>
      </c>
      <c r="B13" s="124" t="s">
        <v>66</v>
      </c>
      <c r="C13" s="120">
        <v>5</v>
      </c>
      <c r="D13" s="113">
        <v>5</v>
      </c>
      <c r="E13" s="120"/>
      <c r="F13" s="113"/>
      <c r="G13" s="120">
        <v>5</v>
      </c>
      <c r="H13" s="113"/>
      <c r="I13" s="120"/>
      <c r="J13" s="113"/>
      <c r="K13" s="120"/>
      <c r="L13" s="129">
        <v>200000</v>
      </c>
      <c r="M13" s="114"/>
      <c r="N13" s="133">
        <f t="shared" si="0"/>
        <v>0</v>
      </c>
    </row>
    <row r="14" spans="1:14" ht="15.75" thickBot="1" x14ac:dyDescent="0.3">
      <c r="A14" s="135">
        <v>7</v>
      </c>
      <c r="B14" s="144" t="s">
        <v>32</v>
      </c>
      <c r="C14" s="121">
        <v>6</v>
      </c>
      <c r="D14" s="142">
        <v>12</v>
      </c>
      <c r="E14" s="121">
        <v>7</v>
      </c>
      <c r="F14" s="142"/>
      <c r="G14" s="121">
        <v>5</v>
      </c>
      <c r="H14" s="142"/>
      <c r="I14" s="121"/>
      <c r="J14" s="142"/>
      <c r="K14" s="121"/>
      <c r="L14" s="143">
        <v>2500000</v>
      </c>
      <c r="M14" s="115"/>
      <c r="N14" s="133">
        <f t="shared" si="0"/>
        <v>0</v>
      </c>
    </row>
    <row r="15" spans="1:14" s="23" customFormat="1" ht="15.75" thickBot="1" x14ac:dyDescent="0.3">
      <c r="A15" s="135">
        <v>8</v>
      </c>
      <c r="B15" s="125" t="s">
        <v>79</v>
      </c>
      <c r="C15" s="120"/>
      <c r="D15" s="113">
        <v>298</v>
      </c>
      <c r="E15" s="120">
        <v>298</v>
      </c>
      <c r="F15" s="113"/>
      <c r="G15" s="120"/>
      <c r="H15" s="113"/>
      <c r="I15" s="120"/>
      <c r="J15" s="113"/>
      <c r="K15" s="120"/>
      <c r="L15" s="129">
        <v>93884000</v>
      </c>
      <c r="M15" s="114"/>
      <c r="N15" s="133">
        <f t="shared" si="0"/>
        <v>0</v>
      </c>
    </row>
    <row r="16" spans="1:14" ht="15.75" thickBot="1" x14ac:dyDescent="0.3">
      <c r="A16" s="140">
        <v>9</v>
      </c>
      <c r="B16" s="125" t="s">
        <v>64</v>
      </c>
      <c r="C16" s="120">
        <v>1</v>
      </c>
      <c r="D16" s="113">
        <v>1</v>
      </c>
      <c r="E16" s="120"/>
      <c r="F16" s="113">
        <v>1</v>
      </c>
      <c r="G16" s="120"/>
      <c r="H16" s="113"/>
      <c r="I16" s="120"/>
      <c r="J16" s="113"/>
      <c r="K16" s="120"/>
      <c r="L16" s="129">
        <v>851000</v>
      </c>
      <c r="M16" s="114"/>
      <c r="N16" s="133">
        <f t="shared" si="0"/>
        <v>0</v>
      </c>
    </row>
    <row r="17" spans="1:14" ht="36.75" customHeight="1" thickBot="1" x14ac:dyDescent="0.3">
      <c r="A17" s="135">
        <v>10</v>
      </c>
      <c r="B17" s="145" t="s">
        <v>65</v>
      </c>
      <c r="C17" s="120">
        <v>1</v>
      </c>
      <c r="D17" s="113">
        <v>6</v>
      </c>
      <c r="E17" s="120"/>
      <c r="F17" s="113"/>
      <c r="G17" s="120"/>
      <c r="H17" s="113"/>
      <c r="I17" s="120">
        <v>1</v>
      </c>
      <c r="J17" s="113"/>
      <c r="K17" s="120">
        <v>5</v>
      </c>
      <c r="L17" s="129">
        <v>433158.62</v>
      </c>
      <c r="M17" s="114">
        <v>395539.61</v>
      </c>
      <c r="N17" s="133">
        <f t="shared" si="0"/>
        <v>91.315188417582462</v>
      </c>
    </row>
    <row r="18" spans="1:14" ht="45" customHeight="1" thickBot="1" x14ac:dyDescent="0.3">
      <c r="A18" s="135">
        <v>11</v>
      </c>
      <c r="B18" s="146" t="s">
        <v>51</v>
      </c>
      <c r="C18" s="120">
        <v>1</v>
      </c>
      <c r="D18" s="113">
        <v>1</v>
      </c>
      <c r="E18" s="120"/>
      <c r="F18" s="113">
        <v>1</v>
      </c>
      <c r="G18" s="120"/>
      <c r="H18" s="113"/>
      <c r="I18" s="120"/>
      <c r="J18" s="113"/>
      <c r="K18" s="120"/>
      <c r="L18" s="129">
        <v>2000000</v>
      </c>
      <c r="M18" s="114"/>
      <c r="N18" s="133">
        <f t="shared" si="0"/>
        <v>0</v>
      </c>
    </row>
    <row r="19" spans="1:14" ht="45.75" customHeight="1" thickBot="1" x14ac:dyDescent="0.3">
      <c r="A19" s="140">
        <v>12</v>
      </c>
      <c r="B19" s="146" t="s">
        <v>36</v>
      </c>
      <c r="C19" s="120">
        <v>2</v>
      </c>
      <c r="D19" s="113">
        <v>2</v>
      </c>
      <c r="E19" s="120"/>
      <c r="F19" s="113"/>
      <c r="G19" s="120"/>
      <c r="H19" s="113"/>
      <c r="I19" s="120"/>
      <c r="J19" s="113">
        <v>1</v>
      </c>
      <c r="K19" s="120">
        <v>1</v>
      </c>
      <c r="L19" s="129">
        <v>1000000</v>
      </c>
      <c r="M19" s="129">
        <v>772717.68</v>
      </c>
      <c r="N19" s="133">
        <f t="shared" si="0"/>
        <v>77.271768000000009</v>
      </c>
    </row>
    <row r="20" spans="1:14" ht="47.25" customHeight="1" thickBot="1" x14ac:dyDescent="0.3">
      <c r="A20" s="135">
        <v>13</v>
      </c>
      <c r="B20" s="147" t="s">
        <v>37</v>
      </c>
      <c r="C20" s="121">
        <v>1</v>
      </c>
      <c r="D20" s="142">
        <v>1</v>
      </c>
      <c r="E20" s="121"/>
      <c r="F20" s="142"/>
      <c r="G20" s="121"/>
      <c r="H20" s="142"/>
      <c r="I20" s="121"/>
      <c r="J20" s="142"/>
      <c r="K20" s="121">
        <v>1</v>
      </c>
      <c r="L20" s="143">
        <v>150000</v>
      </c>
      <c r="M20" s="115"/>
      <c r="N20" s="133">
        <f t="shared" si="0"/>
        <v>0</v>
      </c>
    </row>
    <row r="21" spans="1:14" ht="15.75" thickBot="1" x14ac:dyDescent="0.3">
      <c r="A21" s="135">
        <v>14</v>
      </c>
      <c r="B21" s="125" t="s">
        <v>38</v>
      </c>
      <c r="C21" s="128">
        <v>2</v>
      </c>
      <c r="D21" s="127">
        <v>17</v>
      </c>
      <c r="E21" s="128">
        <v>17</v>
      </c>
      <c r="F21" s="127"/>
      <c r="G21" s="128"/>
      <c r="H21" s="127"/>
      <c r="I21" s="128"/>
      <c r="J21" s="127"/>
      <c r="K21" s="128"/>
      <c r="L21" s="130">
        <v>1973100</v>
      </c>
      <c r="M21" s="112"/>
      <c r="N21" s="133">
        <f t="shared" si="0"/>
        <v>0</v>
      </c>
    </row>
    <row r="22" spans="1:14" ht="15.75" thickBot="1" x14ac:dyDescent="0.3">
      <c r="A22" s="140">
        <v>15</v>
      </c>
      <c r="B22" s="125" t="s">
        <v>39</v>
      </c>
      <c r="C22" s="120">
        <v>64</v>
      </c>
      <c r="D22" s="113">
        <v>5</v>
      </c>
      <c r="E22" s="120">
        <v>3</v>
      </c>
      <c r="F22" s="113"/>
      <c r="G22" s="120"/>
      <c r="H22" s="113"/>
      <c r="I22" s="120"/>
      <c r="J22" s="113"/>
      <c r="K22" s="120">
        <v>2</v>
      </c>
      <c r="L22" s="129">
        <v>96800</v>
      </c>
      <c r="M22" s="114">
        <v>25000</v>
      </c>
      <c r="N22" s="133">
        <f t="shared" si="0"/>
        <v>25.826446280991735</v>
      </c>
    </row>
    <row r="23" spans="1:14" ht="30.75" customHeight="1" thickBot="1" x14ac:dyDescent="0.3">
      <c r="A23" s="135">
        <v>16</v>
      </c>
      <c r="B23" s="148" t="s">
        <v>48</v>
      </c>
      <c r="C23" s="116">
        <v>3</v>
      </c>
      <c r="D23" s="142">
        <v>3</v>
      </c>
      <c r="E23" s="116"/>
      <c r="F23" s="149"/>
      <c r="G23" s="116"/>
      <c r="H23" s="149"/>
      <c r="I23" s="116"/>
      <c r="J23" s="149"/>
      <c r="K23" s="116">
        <v>3</v>
      </c>
      <c r="L23" s="150">
        <v>600000</v>
      </c>
      <c r="M23" s="64">
        <v>582000</v>
      </c>
      <c r="N23" s="133">
        <f t="shared" si="0"/>
        <v>97</v>
      </c>
    </row>
    <row r="24" spans="1:14" ht="35.25" customHeight="1" thickBot="1" x14ac:dyDescent="0.3">
      <c r="A24" s="135">
        <v>17</v>
      </c>
      <c r="B24" s="122" t="s">
        <v>49</v>
      </c>
      <c r="C24" s="119">
        <v>2</v>
      </c>
      <c r="D24" s="118">
        <v>2</v>
      </c>
      <c r="E24" s="119"/>
      <c r="F24" s="117"/>
      <c r="G24" s="119">
        <v>1</v>
      </c>
      <c r="H24" s="117"/>
      <c r="I24" s="119"/>
      <c r="J24" s="117"/>
      <c r="K24" s="119">
        <v>1</v>
      </c>
      <c r="L24" s="123">
        <v>500000</v>
      </c>
      <c r="M24" s="131"/>
      <c r="N24" s="133">
        <f t="shared" si="0"/>
        <v>0</v>
      </c>
    </row>
    <row r="25" spans="1:14" ht="48.75" customHeight="1" thickBot="1" x14ac:dyDescent="0.3">
      <c r="A25" s="140">
        <v>18</v>
      </c>
      <c r="B25" s="122" t="s">
        <v>67</v>
      </c>
      <c r="C25" s="119">
        <v>1</v>
      </c>
      <c r="D25" s="118">
        <v>1</v>
      </c>
      <c r="E25" s="119">
        <v>1</v>
      </c>
      <c r="F25" s="117"/>
      <c r="G25" s="119"/>
      <c r="H25" s="117"/>
      <c r="I25" s="119"/>
      <c r="J25" s="117"/>
      <c r="K25" s="119"/>
      <c r="L25" s="123">
        <v>2250000</v>
      </c>
      <c r="M25" s="131"/>
      <c r="N25" s="133">
        <f t="shared" si="0"/>
        <v>0</v>
      </c>
    </row>
    <row r="26" spans="1:14" ht="15.75" thickBot="1" x14ac:dyDescent="0.3">
      <c r="A26" s="135">
        <v>19</v>
      </c>
      <c r="B26" s="103" t="s">
        <v>50</v>
      </c>
      <c r="C26" s="116"/>
      <c r="D26" s="116">
        <v>18</v>
      </c>
      <c r="E26" s="116"/>
      <c r="F26" s="154"/>
      <c r="G26" s="155"/>
      <c r="H26" s="154"/>
      <c r="I26" s="116"/>
      <c r="J26" s="154"/>
      <c r="K26" s="116">
        <v>18</v>
      </c>
      <c r="L26" s="107">
        <v>22850000</v>
      </c>
      <c r="M26" s="108">
        <v>22117071.52</v>
      </c>
      <c r="N26" s="97">
        <f t="shared" ref="N26" si="1">SUM(K26/D26%)</f>
        <v>100</v>
      </c>
    </row>
    <row r="27" spans="1:14" s="23" customFormat="1" ht="15.75" thickBot="1" x14ac:dyDescent="0.3">
      <c r="A27" s="135">
        <v>20</v>
      </c>
      <c r="B27" s="72" t="s">
        <v>69</v>
      </c>
      <c r="C27" s="155">
        <v>1</v>
      </c>
      <c r="D27" s="155">
        <v>1</v>
      </c>
      <c r="E27" s="155"/>
      <c r="F27" s="154"/>
      <c r="G27" s="155"/>
      <c r="H27" s="154"/>
      <c r="I27" s="155"/>
      <c r="J27" s="154"/>
      <c r="K27" s="155">
        <v>1</v>
      </c>
      <c r="L27" s="107">
        <v>500000</v>
      </c>
      <c r="M27" s="108">
        <v>484966</v>
      </c>
      <c r="N27" s="97"/>
    </row>
    <row r="28" spans="1:14" s="23" customFormat="1" ht="15.75" thickBot="1" x14ac:dyDescent="0.3">
      <c r="A28" s="140">
        <v>21</v>
      </c>
      <c r="B28" s="103" t="s">
        <v>70</v>
      </c>
      <c r="C28" s="155">
        <v>1</v>
      </c>
      <c r="D28" s="155">
        <v>4</v>
      </c>
      <c r="E28" s="155"/>
      <c r="F28" s="154">
        <v>1</v>
      </c>
      <c r="G28" s="155"/>
      <c r="H28" s="154"/>
      <c r="I28" s="155"/>
      <c r="J28" s="154"/>
      <c r="K28" s="155">
        <v>3</v>
      </c>
      <c r="L28" s="107">
        <v>3600000</v>
      </c>
      <c r="M28" s="108">
        <v>1448676.12</v>
      </c>
      <c r="N28" s="97"/>
    </row>
    <row r="29" spans="1:14" s="23" customFormat="1" ht="15.75" thickBot="1" x14ac:dyDescent="0.3">
      <c r="A29" s="135">
        <v>22</v>
      </c>
      <c r="B29" s="103" t="s">
        <v>71</v>
      </c>
      <c r="C29" s="155">
        <v>1</v>
      </c>
      <c r="D29" s="155">
        <v>7</v>
      </c>
      <c r="E29" s="155"/>
      <c r="F29" s="154"/>
      <c r="G29" s="155"/>
      <c r="H29" s="154"/>
      <c r="I29" s="155"/>
      <c r="J29" s="154"/>
      <c r="K29" s="155">
        <v>7</v>
      </c>
      <c r="L29" s="107">
        <v>1443000</v>
      </c>
      <c r="M29" s="108">
        <v>1365980.75</v>
      </c>
      <c r="N29" s="97"/>
    </row>
    <row r="30" spans="1:14" s="23" customFormat="1" ht="15.75" thickBot="1" x14ac:dyDescent="0.3">
      <c r="A30" s="135">
        <v>23</v>
      </c>
      <c r="B30" s="103" t="s">
        <v>72</v>
      </c>
      <c r="C30" s="155">
        <v>1</v>
      </c>
      <c r="D30" s="155">
        <v>1</v>
      </c>
      <c r="E30" s="155"/>
      <c r="F30" s="154"/>
      <c r="G30" s="155"/>
      <c r="H30" s="154"/>
      <c r="I30" s="155"/>
      <c r="J30" s="154"/>
      <c r="K30" s="155">
        <v>1</v>
      </c>
      <c r="L30" s="107">
        <v>222744.1</v>
      </c>
      <c r="M30" s="108">
        <v>216262.3</v>
      </c>
      <c r="N30" s="97"/>
    </row>
    <row r="31" spans="1:14" s="23" customFormat="1" ht="15.75" thickBot="1" x14ac:dyDescent="0.3">
      <c r="A31" s="140">
        <v>24</v>
      </c>
      <c r="B31" s="103" t="s">
        <v>73</v>
      </c>
      <c r="C31" s="155">
        <v>1</v>
      </c>
      <c r="D31" s="155">
        <v>1</v>
      </c>
      <c r="E31" s="155"/>
      <c r="F31" s="154"/>
      <c r="G31" s="155"/>
      <c r="H31" s="154"/>
      <c r="I31" s="155"/>
      <c r="J31" s="154"/>
      <c r="K31" s="155">
        <v>1</v>
      </c>
      <c r="L31" s="107">
        <v>37942.5</v>
      </c>
      <c r="M31" s="108"/>
      <c r="N31" s="97"/>
    </row>
    <row r="32" spans="1:14" s="23" customFormat="1" ht="30.75" thickBot="1" x14ac:dyDescent="0.3">
      <c r="A32" s="135">
        <v>25</v>
      </c>
      <c r="B32" s="156" t="s">
        <v>74</v>
      </c>
      <c r="C32" s="155">
        <v>1</v>
      </c>
      <c r="D32" s="155">
        <v>1</v>
      </c>
      <c r="E32" s="155"/>
      <c r="F32" s="154"/>
      <c r="G32" s="155"/>
      <c r="H32" s="154"/>
      <c r="I32" s="155"/>
      <c r="J32" s="154"/>
      <c r="K32" s="155">
        <v>1</v>
      </c>
      <c r="L32" s="107">
        <v>600000</v>
      </c>
      <c r="M32" s="108"/>
      <c r="N32" s="97"/>
    </row>
    <row r="33" spans="1:14" s="23" customFormat="1" ht="15.75" thickBot="1" x14ac:dyDescent="0.3">
      <c r="A33" s="135">
        <v>26</v>
      </c>
      <c r="B33" s="103" t="s">
        <v>75</v>
      </c>
      <c r="C33" s="155">
        <v>1</v>
      </c>
      <c r="D33" s="155">
        <v>1</v>
      </c>
      <c r="E33" s="155"/>
      <c r="F33" s="154">
        <v>1</v>
      </c>
      <c r="G33" s="155"/>
      <c r="H33" s="154"/>
      <c r="I33" s="155"/>
      <c r="J33" s="154"/>
      <c r="K33" s="155"/>
      <c r="L33" s="107">
        <v>500000</v>
      </c>
      <c r="M33" s="108"/>
      <c r="N33" s="97"/>
    </row>
    <row r="34" spans="1:14" s="23" customFormat="1" ht="15.75" thickBot="1" x14ac:dyDescent="0.3">
      <c r="A34" s="140">
        <v>27</v>
      </c>
      <c r="B34" s="103" t="s">
        <v>76</v>
      </c>
      <c r="C34" s="155">
        <v>1</v>
      </c>
      <c r="D34" s="155">
        <v>1</v>
      </c>
      <c r="E34" s="155"/>
      <c r="F34" s="154">
        <v>1</v>
      </c>
      <c r="G34" s="155"/>
      <c r="H34" s="154"/>
      <c r="I34" s="155"/>
      <c r="J34" s="154"/>
      <c r="K34" s="155"/>
      <c r="L34" s="107">
        <v>1000000</v>
      </c>
      <c r="M34" s="108"/>
      <c r="N34" s="97"/>
    </row>
    <row r="35" spans="1:14" s="23" customFormat="1" ht="15.75" thickBot="1" x14ac:dyDescent="0.3">
      <c r="A35" s="135">
        <v>28</v>
      </c>
      <c r="B35" s="103" t="s">
        <v>77</v>
      </c>
      <c r="C35" s="155">
        <v>1</v>
      </c>
      <c r="D35" s="155">
        <v>1</v>
      </c>
      <c r="E35" s="155"/>
      <c r="F35" s="154">
        <v>1</v>
      </c>
      <c r="G35" s="155"/>
      <c r="H35" s="154"/>
      <c r="I35" s="155"/>
      <c r="J35" s="154"/>
      <c r="K35" s="155"/>
      <c r="L35" s="107">
        <v>1700000</v>
      </c>
      <c r="M35" s="108"/>
      <c r="N35" s="97"/>
    </row>
    <row r="36" spans="1:14" ht="15.75" thickBot="1" x14ac:dyDescent="0.3">
      <c r="A36" s="152"/>
      <c r="B36" s="132" t="s">
        <v>43</v>
      </c>
      <c r="C36" s="126"/>
      <c r="D36" s="133">
        <f>SUM(D8:D35)</f>
        <v>582</v>
      </c>
      <c r="E36" s="133">
        <f t="shared" ref="E36:N36" si="2">SUM(E8:E35)</f>
        <v>415</v>
      </c>
      <c r="F36" s="133">
        <f t="shared" si="2"/>
        <v>95</v>
      </c>
      <c r="G36" s="133">
        <f t="shared" si="2"/>
        <v>23</v>
      </c>
      <c r="H36" s="133">
        <f t="shared" si="2"/>
        <v>0</v>
      </c>
      <c r="I36" s="133">
        <f t="shared" si="2"/>
        <v>1</v>
      </c>
      <c r="J36" s="133">
        <f t="shared" si="2"/>
        <v>3</v>
      </c>
      <c r="K36" s="133">
        <f t="shared" si="2"/>
        <v>45</v>
      </c>
      <c r="L36" s="133">
        <f t="shared" si="2"/>
        <v>169824745.22</v>
      </c>
      <c r="M36" s="134">
        <f t="shared" si="2"/>
        <v>27408213.98</v>
      </c>
      <c r="N36" s="133" t="e">
        <f t="shared" si="2"/>
        <v>#DIV/0!</v>
      </c>
    </row>
    <row r="37" spans="1:14" x14ac:dyDescent="0.25">
      <c r="D37" s="158"/>
      <c r="E37" s="158"/>
      <c r="F37" s="158"/>
      <c r="G37" s="158"/>
      <c r="H37" s="158"/>
      <c r="I37" s="158"/>
      <c r="J37" s="158"/>
      <c r="K37" s="158"/>
      <c r="L37" s="159"/>
      <c r="M37" s="159"/>
      <c r="N37" s="158"/>
    </row>
    <row r="38" spans="1:14" x14ac:dyDescent="0.25"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</row>
  </sheetData>
  <mergeCells count="10">
    <mergeCell ref="N6:N7"/>
    <mergeCell ref="A1:M2"/>
    <mergeCell ref="A5:A7"/>
    <mergeCell ref="B5:B7"/>
    <mergeCell ref="C5:K5"/>
    <mergeCell ref="L5:M5"/>
    <mergeCell ref="C6:C7"/>
    <mergeCell ref="D6:D7"/>
    <mergeCell ref="L6:L7"/>
    <mergeCell ref="M6: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8"/>
  <sheetViews>
    <sheetView topLeftCell="A27" workbookViewId="0">
      <selection sqref="A1:O37"/>
    </sheetView>
  </sheetViews>
  <sheetFormatPr defaultRowHeight="15" x14ac:dyDescent="0.25"/>
  <cols>
    <col min="1" max="1" width="3.5703125" customWidth="1"/>
    <col min="2" max="2" width="33" customWidth="1"/>
    <col min="3" max="11" width="4.7109375" customWidth="1"/>
    <col min="12" max="12" width="16.7109375" customWidth="1"/>
    <col min="13" max="13" width="15.28515625" customWidth="1"/>
  </cols>
  <sheetData>
    <row r="1" spans="1:15" ht="18.75" x14ac:dyDescent="0.25">
      <c r="A1" s="194" t="s">
        <v>95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  <c r="O1" s="23"/>
    </row>
    <row r="2" spans="1:15" ht="18.75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  <c r="O2" s="23"/>
    </row>
    <row r="3" spans="1:15" x14ac:dyDescent="0.25">
      <c r="A3" s="109" t="s">
        <v>1</v>
      </c>
      <c r="B3" s="109"/>
      <c r="C3" s="109"/>
      <c r="D3" s="110"/>
      <c r="E3" s="109"/>
      <c r="F3" s="109"/>
      <c r="G3" s="109"/>
      <c r="H3" s="109"/>
      <c r="I3" s="109"/>
      <c r="J3" s="23"/>
      <c r="K3" s="23"/>
      <c r="L3" s="37"/>
      <c r="M3" s="37"/>
      <c r="N3" s="23"/>
      <c r="O3" s="23"/>
    </row>
    <row r="4" spans="1:15" ht="15.75" thickBot="1" x14ac:dyDescent="0.3">
      <c r="A4" s="157"/>
      <c r="B4" s="23"/>
      <c r="C4" s="23"/>
      <c r="D4" s="110"/>
      <c r="E4" s="23"/>
      <c r="F4" s="23"/>
      <c r="G4" s="23"/>
      <c r="H4" s="23"/>
      <c r="I4" s="23"/>
      <c r="J4" s="23"/>
      <c r="K4" s="23"/>
      <c r="L4" s="37"/>
      <c r="M4" s="37"/>
      <c r="N4" s="23"/>
      <c r="O4" s="23"/>
    </row>
    <row r="5" spans="1:15" ht="15.75" thickBot="1" x14ac:dyDescent="0.3">
      <c r="A5" s="233" t="s">
        <v>2</v>
      </c>
      <c r="B5" s="236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  <c r="O5" s="23"/>
    </row>
    <row r="6" spans="1:15" ht="55.5" x14ac:dyDescent="0.25">
      <c r="A6" s="234"/>
      <c r="B6" s="241"/>
      <c r="C6" s="249" t="s">
        <v>4</v>
      </c>
      <c r="D6" s="243" t="s">
        <v>80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51" t="s">
        <v>16</v>
      </c>
      <c r="M6" s="227" t="s">
        <v>17</v>
      </c>
      <c r="N6" s="231" t="s">
        <v>18</v>
      </c>
      <c r="O6" s="247" t="s">
        <v>81</v>
      </c>
    </row>
    <row r="7" spans="1:15" ht="15.75" thickBot="1" x14ac:dyDescent="0.3">
      <c r="A7" s="235"/>
      <c r="B7" s="242"/>
      <c r="C7" s="250"/>
      <c r="D7" s="244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52"/>
      <c r="M7" s="228"/>
      <c r="N7" s="232"/>
      <c r="O7" s="248"/>
    </row>
    <row r="8" spans="1:15" ht="33.75" customHeight="1" thickBot="1" x14ac:dyDescent="0.3">
      <c r="A8" s="135">
        <v>1</v>
      </c>
      <c r="B8" s="136" t="s">
        <v>26</v>
      </c>
      <c r="C8" s="128">
        <v>12</v>
      </c>
      <c r="D8" s="127">
        <v>39</v>
      </c>
      <c r="E8" s="120">
        <v>36</v>
      </c>
      <c r="F8" s="127">
        <v>3</v>
      </c>
      <c r="G8" s="120"/>
      <c r="H8" s="127"/>
      <c r="I8" s="120"/>
      <c r="J8" s="127"/>
      <c r="K8" s="120"/>
      <c r="L8" s="130">
        <v>38000000</v>
      </c>
      <c r="M8" s="112"/>
      <c r="N8" s="133">
        <f>SUM(M8/L8%)</f>
        <v>0</v>
      </c>
      <c r="O8" s="175"/>
    </row>
    <row r="9" spans="1:15" ht="33" customHeight="1" thickBot="1" x14ac:dyDescent="0.3">
      <c r="A9" s="135">
        <v>2</v>
      </c>
      <c r="B9" s="139" t="s">
        <v>58</v>
      </c>
      <c r="C9" s="120">
        <v>49</v>
      </c>
      <c r="D9" s="113">
        <v>109</v>
      </c>
      <c r="E9" s="120">
        <v>21</v>
      </c>
      <c r="F9" s="113">
        <v>69</v>
      </c>
      <c r="G9" s="120"/>
      <c r="H9" s="113"/>
      <c r="I9" s="120"/>
      <c r="J9" s="113">
        <v>18</v>
      </c>
      <c r="K9" s="120">
        <v>1</v>
      </c>
      <c r="L9" s="129">
        <v>4565000</v>
      </c>
      <c r="M9" s="114"/>
      <c r="N9" s="133">
        <f t="shared" ref="N9:N26" si="0">SUM(M9/L9%)</f>
        <v>0</v>
      </c>
      <c r="O9" s="175"/>
    </row>
    <row r="10" spans="1:15" ht="36" customHeight="1" thickBot="1" x14ac:dyDescent="0.3">
      <c r="A10" s="140">
        <v>3</v>
      </c>
      <c r="B10" s="139" t="s">
        <v>61</v>
      </c>
      <c r="C10" s="120">
        <v>49</v>
      </c>
      <c r="D10" s="113">
        <v>59</v>
      </c>
      <c r="E10" s="120">
        <v>47</v>
      </c>
      <c r="F10" s="113">
        <v>12</v>
      </c>
      <c r="G10" s="120"/>
      <c r="H10" s="113"/>
      <c r="I10" s="120"/>
      <c r="J10" s="113"/>
      <c r="K10" s="120"/>
      <c r="L10" s="129">
        <v>13000000</v>
      </c>
      <c r="M10" s="114"/>
      <c r="N10" s="133">
        <f t="shared" si="0"/>
        <v>0</v>
      </c>
      <c r="O10" s="175"/>
    </row>
    <row r="11" spans="1:15" ht="32.25" customHeight="1" thickBot="1" x14ac:dyDescent="0.3">
      <c r="A11" s="135">
        <v>4</v>
      </c>
      <c r="B11" s="139" t="s">
        <v>62</v>
      </c>
      <c r="C11" s="120"/>
      <c r="D11" s="113"/>
      <c r="E11" s="120"/>
      <c r="F11" s="113"/>
      <c r="G11" s="120"/>
      <c r="H11" s="113"/>
      <c r="I11" s="120"/>
      <c r="J11" s="113"/>
      <c r="K11" s="120"/>
      <c r="L11" s="129"/>
      <c r="M11" s="114"/>
      <c r="N11" s="133" t="e">
        <f t="shared" si="0"/>
        <v>#DIV/0!</v>
      </c>
      <c r="O11" s="175"/>
    </row>
    <row r="12" spans="1:15" ht="34.5" customHeight="1" thickBot="1" x14ac:dyDescent="0.3">
      <c r="A12" s="135">
        <v>5</v>
      </c>
      <c r="B12" s="141" t="s">
        <v>63</v>
      </c>
      <c r="C12" s="121">
        <v>6</v>
      </c>
      <c r="D12" s="142">
        <v>6</v>
      </c>
      <c r="E12" s="121"/>
      <c r="F12" s="142"/>
      <c r="G12" s="121"/>
      <c r="H12" s="142">
        <v>6</v>
      </c>
      <c r="I12" s="121"/>
      <c r="J12" s="142"/>
      <c r="K12" s="121"/>
      <c r="L12" s="143">
        <v>120000</v>
      </c>
      <c r="M12" s="115"/>
      <c r="N12" s="133">
        <f t="shared" si="0"/>
        <v>0</v>
      </c>
      <c r="O12" s="175"/>
    </row>
    <row r="13" spans="1:15" ht="15.75" thickBot="1" x14ac:dyDescent="0.3">
      <c r="A13" s="140">
        <v>6</v>
      </c>
      <c r="B13" s="124" t="s">
        <v>66</v>
      </c>
      <c r="C13" s="120">
        <v>5</v>
      </c>
      <c r="D13" s="113">
        <v>5</v>
      </c>
      <c r="E13" s="120"/>
      <c r="F13" s="113"/>
      <c r="G13" s="120"/>
      <c r="H13" s="113">
        <v>5</v>
      </c>
      <c r="I13" s="120"/>
      <c r="J13" s="113"/>
      <c r="K13" s="120"/>
      <c r="L13" s="129">
        <v>200000</v>
      </c>
      <c r="M13" s="114"/>
      <c r="N13" s="133">
        <f t="shared" si="0"/>
        <v>0</v>
      </c>
      <c r="O13" s="175"/>
    </row>
    <row r="14" spans="1:15" ht="15.75" thickBot="1" x14ac:dyDescent="0.3">
      <c r="A14" s="135">
        <v>7</v>
      </c>
      <c r="B14" s="144" t="s">
        <v>32</v>
      </c>
      <c r="C14" s="121">
        <v>6</v>
      </c>
      <c r="D14" s="142">
        <v>12</v>
      </c>
      <c r="E14" s="121">
        <v>7</v>
      </c>
      <c r="F14" s="142"/>
      <c r="G14" s="121">
        <v>5</v>
      </c>
      <c r="H14" s="142"/>
      <c r="I14" s="121"/>
      <c r="J14" s="142"/>
      <c r="K14" s="121"/>
      <c r="L14" s="143">
        <v>2500000</v>
      </c>
      <c r="M14" s="115"/>
      <c r="N14" s="133">
        <f t="shared" si="0"/>
        <v>0</v>
      </c>
      <c r="O14" s="100"/>
    </row>
    <row r="15" spans="1:15" ht="15.75" thickBot="1" x14ac:dyDescent="0.3">
      <c r="A15" s="135">
        <v>8</v>
      </c>
      <c r="B15" s="125" t="s">
        <v>79</v>
      </c>
      <c r="C15" s="120"/>
      <c r="D15" s="113">
        <v>307</v>
      </c>
      <c r="E15" s="120">
        <v>278</v>
      </c>
      <c r="F15" s="113">
        <v>5</v>
      </c>
      <c r="G15" s="120"/>
      <c r="H15" s="113"/>
      <c r="I15" s="120"/>
      <c r="J15" s="113"/>
      <c r="K15" s="120"/>
      <c r="L15" s="129">
        <v>93884000</v>
      </c>
      <c r="M15" s="114"/>
      <c r="N15" s="133">
        <f t="shared" si="0"/>
        <v>0</v>
      </c>
      <c r="O15" s="176">
        <v>24</v>
      </c>
    </row>
    <row r="16" spans="1:15" ht="15.75" thickBot="1" x14ac:dyDescent="0.3">
      <c r="A16" s="140">
        <v>9</v>
      </c>
      <c r="B16" s="125" t="s">
        <v>64</v>
      </c>
      <c r="C16" s="120">
        <v>1</v>
      </c>
      <c r="D16" s="113">
        <v>1</v>
      </c>
      <c r="E16" s="120"/>
      <c r="F16" s="113">
        <v>1</v>
      </c>
      <c r="G16" s="120"/>
      <c r="H16" s="113"/>
      <c r="I16" s="120"/>
      <c r="J16" s="113"/>
      <c r="K16" s="120"/>
      <c r="L16" s="129">
        <v>851000</v>
      </c>
      <c r="M16" s="114"/>
      <c r="N16" s="133">
        <f t="shared" si="0"/>
        <v>0</v>
      </c>
      <c r="O16" s="175"/>
    </row>
    <row r="17" spans="1:15" ht="30" customHeight="1" thickBot="1" x14ac:dyDescent="0.3">
      <c r="A17" s="135">
        <v>10</v>
      </c>
      <c r="B17" s="145" t="s">
        <v>65</v>
      </c>
      <c r="C17" s="120">
        <v>1</v>
      </c>
      <c r="D17" s="113">
        <v>6</v>
      </c>
      <c r="E17" s="120"/>
      <c r="F17" s="113"/>
      <c r="G17" s="120"/>
      <c r="H17" s="113"/>
      <c r="I17" s="120"/>
      <c r="J17" s="113">
        <v>1</v>
      </c>
      <c r="K17" s="120">
        <v>5</v>
      </c>
      <c r="L17" s="129">
        <v>433158.62</v>
      </c>
      <c r="M17" s="114">
        <v>395539.61</v>
      </c>
      <c r="N17" s="133">
        <f t="shared" si="0"/>
        <v>91.315188417582462</v>
      </c>
      <c r="O17" s="175"/>
    </row>
    <row r="18" spans="1:15" ht="30" customHeight="1" thickBot="1" x14ac:dyDescent="0.3">
      <c r="A18" s="179">
        <v>11</v>
      </c>
      <c r="B18" s="160" t="s">
        <v>51</v>
      </c>
      <c r="C18" s="120">
        <v>1</v>
      </c>
      <c r="D18" s="113">
        <v>1</v>
      </c>
      <c r="E18" s="120">
        <v>1</v>
      </c>
      <c r="F18" s="113"/>
      <c r="G18" s="120"/>
      <c r="H18" s="113"/>
      <c r="I18" s="120"/>
      <c r="J18" s="113"/>
      <c r="K18" s="120"/>
      <c r="L18" s="129">
        <v>2000000</v>
      </c>
      <c r="M18" s="114"/>
      <c r="N18" s="133">
        <f t="shared" si="0"/>
        <v>0</v>
      </c>
      <c r="O18" s="175"/>
    </row>
    <row r="19" spans="1:15" ht="71.25" customHeight="1" thickBot="1" x14ac:dyDescent="0.3">
      <c r="A19" s="135">
        <v>12</v>
      </c>
      <c r="B19" s="180" t="s">
        <v>93</v>
      </c>
      <c r="C19" s="120">
        <v>1</v>
      </c>
      <c r="D19" s="113">
        <v>1</v>
      </c>
      <c r="E19" s="120"/>
      <c r="F19" s="113"/>
      <c r="G19" s="120"/>
      <c r="H19" s="113"/>
      <c r="I19" s="120"/>
      <c r="J19" s="113"/>
      <c r="K19" s="120">
        <v>1</v>
      </c>
      <c r="L19" s="129">
        <v>500000</v>
      </c>
      <c r="M19" s="114">
        <v>494776.89</v>
      </c>
      <c r="N19" s="133">
        <f t="shared" si="0"/>
        <v>98.955377999999996</v>
      </c>
      <c r="O19" s="175"/>
    </row>
    <row r="20" spans="1:15" s="23" customFormat="1" ht="86.25" customHeight="1" thickBot="1" x14ac:dyDescent="0.3">
      <c r="A20" s="135">
        <v>13</v>
      </c>
      <c r="B20" s="178" t="s">
        <v>94</v>
      </c>
      <c r="C20" s="120">
        <v>1</v>
      </c>
      <c r="D20" s="113">
        <v>1</v>
      </c>
      <c r="E20" s="120"/>
      <c r="F20" s="113"/>
      <c r="G20" s="120"/>
      <c r="H20" s="113"/>
      <c r="I20" s="120"/>
      <c r="J20" s="113"/>
      <c r="K20" s="120">
        <v>1</v>
      </c>
      <c r="L20" s="114">
        <v>500000</v>
      </c>
      <c r="M20" s="129">
        <v>277940.78999999998</v>
      </c>
      <c r="N20" s="133">
        <f t="shared" si="0"/>
        <v>55.588157999999993</v>
      </c>
      <c r="O20" s="175"/>
    </row>
    <row r="21" spans="1:15" ht="30.75" thickBot="1" x14ac:dyDescent="0.3">
      <c r="A21" s="179">
        <v>14</v>
      </c>
      <c r="B21" s="148" t="s">
        <v>37</v>
      </c>
      <c r="C21" s="121">
        <v>1</v>
      </c>
      <c r="D21" s="142">
        <v>1</v>
      </c>
      <c r="E21" s="121"/>
      <c r="F21" s="142"/>
      <c r="G21" s="121"/>
      <c r="H21" s="142"/>
      <c r="I21" s="121"/>
      <c r="J21" s="142"/>
      <c r="K21" s="121">
        <v>1</v>
      </c>
      <c r="L21" s="115">
        <v>150000</v>
      </c>
      <c r="M21" s="115">
        <v>150000</v>
      </c>
      <c r="N21" s="133">
        <f t="shared" si="0"/>
        <v>100</v>
      </c>
      <c r="O21" s="175"/>
    </row>
    <row r="22" spans="1:15" ht="15.75" thickBot="1" x14ac:dyDescent="0.3">
      <c r="A22" s="135">
        <v>15</v>
      </c>
      <c r="B22" s="125" t="s">
        <v>38</v>
      </c>
      <c r="C22" s="128">
        <v>2</v>
      </c>
      <c r="D22" s="127">
        <v>17</v>
      </c>
      <c r="E22" s="128">
        <v>17</v>
      </c>
      <c r="F22" s="127"/>
      <c r="G22" s="128"/>
      <c r="H22" s="127"/>
      <c r="I22" s="128"/>
      <c r="J22" s="127"/>
      <c r="K22" s="128"/>
      <c r="L22" s="130">
        <v>1973100</v>
      </c>
      <c r="M22" s="112"/>
      <c r="N22" s="133">
        <f t="shared" si="0"/>
        <v>0</v>
      </c>
      <c r="O22" s="175"/>
    </row>
    <row r="23" spans="1:15" ht="15.75" thickBot="1" x14ac:dyDescent="0.3">
      <c r="A23" s="135">
        <v>16</v>
      </c>
      <c r="B23" s="125" t="s">
        <v>39</v>
      </c>
      <c r="C23" s="120">
        <v>64</v>
      </c>
      <c r="D23" s="113">
        <v>5</v>
      </c>
      <c r="E23" s="120">
        <v>3</v>
      </c>
      <c r="F23" s="113"/>
      <c r="G23" s="120"/>
      <c r="H23" s="113"/>
      <c r="I23" s="120"/>
      <c r="J23" s="113"/>
      <c r="K23" s="120">
        <v>2</v>
      </c>
      <c r="L23" s="129">
        <v>96800</v>
      </c>
      <c r="M23" s="114">
        <v>25000</v>
      </c>
      <c r="N23" s="133">
        <f t="shared" si="0"/>
        <v>25.826446280991735</v>
      </c>
      <c r="O23" s="175"/>
    </row>
    <row r="24" spans="1:15" ht="40.5" customHeight="1" thickBot="1" x14ac:dyDescent="0.3">
      <c r="A24" s="179">
        <v>17</v>
      </c>
      <c r="B24" s="148" t="s">
        <v>48</v>
      </c>
      <c r="C24" s="121">
        <v>3</v>
      </c>
      <c r="D24" s="142">
        <v>3</v>
      </c>
      <c r="E24" s="116"/>
      <c r="F24" s="149"/>
      <c r="G24" s="116"/>
      <c r="H24" s="149"/>
      <c r="I24" s="116"/>
      <c r="J24" s="149"/>
      <c r="K24" s="116">
        <v>3</v>
      </c>
      <c r="L24" s="150">
        <v>600000</v>
      </c>
      <c r="M24" s="64">
        <v>582000</v>
      </c>
      <c r="N24" s="133">
        <f t="shared" si="0"/>
        <v>97</v>
      </c>
      <c r="O24" s="175"/>
    </row>
    <row r="25" spans="1:15" ht="25.5" customHeight="1" thickBot="1" x14ac:dyDescent="0.3">
      <c r="A25" s="135">
        <v>18</v>
      </c>
      <c r="B25" s="148" t="s">
        <v>49</v>
      </c>
      <c r="C25" s="172">
        <v>2</v>
      </c>
      <c r="D25" s="142">
        <v>2</v>
      </c>
      <c r="E25" s="116"/>
      <c r="F25" s="149"/>
      <c r="G25" s="116">
        <v>1</v>
      </c>
      <c r="H25" s="149"/>
      <c r="I25" s="116"/>
      <c r="J25" s="149"/>
      <c r="K25" s="116">
        <v>1</v>
      </c>
      <c r="L25" s="150">
        <v>500000</v>
      </c>
      <c r="M25" s="64"/>
      <c r="N25" s="133">
        <f t="shared" si="0"/>
        <v>0</v>
      </c>
      <c r="O25" s="175"/>
    </row>
    <row r="26" spans="1:15" ht="47.25" customHeight="1" thickBot="1" x14ac:dyDescent="0.3">
      <c r="A26" s="135">
        <v>19</v>
      </c>
      <c r="B26" s="148" t="s">
        <v>67</v>
      </c>
      <c r="C26" s="172">
        <v>1</v>
      </c>
      <c r="D26" s="142">
        <v>1</v>
      </c>
      <c r="E26" s="172">
        <v>1</v>
      </c>
      <c r="F26" s="173"/>
      <c r="G26" s="116"/>
      <c r="H26" s="149"/>
      <c r="I26" s="116"/>
      <c r="J26" s="149"/>
      <c r="K26" s="116"/>
      <c r="L26" s="150">
        <v>2250000</v>
      </c>
      <c r="M26" s="64"/>
      <c r="N26" s="133">
        <f t="shared" si="0"/>
        <v>0</v>
      </c>
      <c r="O26" s="175"/>
    </row>
    <row r="27" spans="1:15" ht="15.75" thickBot="1" x14ac:dyDescent="0.3">
      <c r="A27" s="135">
        <v>20</v>
      </c>
      <c r="B27" s="103" t="s">
        <v>50</v>
      </c>
      <c r="C27" s="116"/>
      <c r="D27" s="116">
        <v>18</v>
      </c>
      <c r="E27" s="116"/>
      <c r="F27" s="154"/>
      <c r="G27" s="155"/>
      <c r="H27" s="154"/>
      <c r="I27" s="116"/>
      <c r="J27" s="154"/>
      <c r="K27" s="116">
        <v>18</v>
      </c>
      <c r="L27" s="107">
        <v>22850000</v>
      </c>
      <c r="M27" s="108">
        <v>22117071.52</v>
      </c>
      <c r="N27" s="174">
        <f t="shared" ref="N27" si="1">SUM(K27/D27%)</f>
        <v>100</v>
      </c>
      <c r="O27" s="175"/>
    </row>
    <row r="28" spans="1:15" ht="15.75" thickBot="1" x14ac:dyDescent="0.3">
      <c r="A28" s="179">
        <v>21</v>
      </c>
      <c r="B28" s="72" t="s">
        <v>69</v>
      </c>
      <c r="C28" s="155">
        <v>1</v>
      </c>
      <c r="D28" s="155">
        <v>1</v>
      </c>
      <c r="E28" s="155"/>
      <c r="F28" s="154"/>
      <c r="G28" s="155"/>
      <c r="H28" s="154"/>
      <c r="I28" s="155"/>
      <c r="J28" s="154"/>
      <c r="K28" s="155">
        <v>1</v>
      </c>
      <c r="L28" s="107">
        <v>500000</v>
      </c>
      <c r="M28" s="108">
        <v>484966</v>
      </c>
      <c r="N28" s="174"/>
      <c r="O28" s="175"/>
    </row>
    <row r="29" spans="1:15" ht="15.75" thickBot="1" x14ac:dyDescent="0.3">
      <c r="A29" s="135">
        <v>22</v>
      </c>
      <c r="B29" s="103" t="s">
        <v>70</v>
      </c>
      <c r="C29" s="155">
        <v>1</v>
      </c>
      <c r="D29" s="155">
        <v>4</v>
      </c>
      <c r="E29" s="155"/>
      <c r="F29" s="154">
        <v>1</v>
      </c>
      <c r="G29" s="155"/>
      <c r="H29" s="154"/>
      <c r="I29" s="155"/>
      <c r="J29" s="154"/>
      <c r="K29" s="155">
        <v>3</v>
      </c>
      <c r="L29" s="107">
        <v>3600000</v>
      </c>
      <c r="M29" s="108">
        <v>1448676.12</v>
      </c>
      <c r="N29" s="174"/>
      <c r="O29" s="175"/>
    </row>
    <row r="30" spans="1:15" ht="15.75" thickBot="1" x14ac:dyDescent="0.3">
      <c r="A30" s="135">
        <v>23</v>
      </c>
      <c r="B30" s="103" t="s">
        <v>71</v>
      </c>
      <c r="C30" s="155">
        <v>1</v>
      </c>
      <c r="D30" s="155">
        <v>7</v>
      </c>
      <c r="E30" s="155"/>
      <c r="F30" s="154"/>
      <c r="G30" s="155"/>
      <c r="H30" s="154"/>
      <c r="I30" s="155"/>
      <c r="J30" s="154"/>
      <c r="K30" s="155">
        <v>7</v>
      </c>
      <c r="L30" s="107">
        <v>1443000</v>
      </c>
      <c r="M30" s="108">
        <v>1365980.75</v>
      </c>
      <c r="N30" s="97"/>
      <c r="O30" s="175"/>
    </row>
    <row r="31" spans="1:15" ht="15.75" thickBot="1" x14ac:dyDescent="0.3">
      <c r="A31" s="135">
        <v>24</v>
      </c>
      <c r="B31" s="103" t="s">
        <v>72</v>
      </c>
      <c r="C31" s="155">
        <v>1</v>
      </c>
      <c r="D31" s="155">
        <v>1</v>
      </c>
      <c r="E31" s="155"/>
      <c r="F31" s="154"/>
      <c r="G31" s="155"/>
      <c r="H31" s="154"/>
      <c r="I31" s="155"/>
      <c r="J31" s="154"/>
      <c r="K31" s="155">
        <v>1</v>
      </c>
      <c r="L31" s="107">
        <v>222744.1</v>
      </c>
      <c r="M31" s="108">
        <v>216262.3</v>
      </c>
      <c r="N31" s="97"/>
      <c r="O31" s="175"/>
    </row>
    <row r="32" spans="1:15" ht="15.75" thickBot="1" x14ac:dyDescent="0.3">
      <c r="A32" s="179">
        <v>25</v>
      </c>
      <c r="B32" s="103" t="s">
        <v>73</v>
      </c>
      <c r="C32" s="155">
        <v>1</v>
      </c>
      <c r="D32" s="155">
        <v>1</v>
      </c>
      <c r="E32" s="155"/>
      <c r="F32" s="154"/>
      <c r="G32" s="155"/>
      <c r="H32" s="154"/>
      <c r="I32" s="155"/>
      <c r="J32" s="154"/>
      <c r="K32" s="155">
        <v>1</v>
      </c>
      <c r="L32" s="107">
        <v>37942.5</v>
      </c>
      <c r="M32" s="108"/>
      <c r="N32" s="97"/>
      <c r="O32" s="175"/>
    </row>
    <row r="33" spans="1:15" ht="30" customHeight="1" thickBot="1" x14ac:dyDescent="0.3">
      <c r="A33" s="135">
        <v>26</v>
      </c>
      <c r="B33" s="156" t="s">
        <v>74</v>
      </c>
      <c r="C33" s="155">
        <v>1</v>
      </c>
      <c r="D33" s="155">
        <v>1</v>
      </c>
      <c r="E33" s="155"/>
      <c r="F33" s="154"/>
      <c r="G33" s="155"/>
      <c r="H33" s="154"/>
      <c r="I33" s="155"/>
      <c r="J33" s="154"/>
      <c r="K33" s="155">
        <v>1</v>
      </c>
      <c r="L33" s="107">
        <v>600000</v>
      </c>
      <c r="M33" s="108"/>
      <c r="N33" s="97"/>
      <c r="O33" s="175"/>
    </row>
    <row r="34" spans="1:15" ht="15.75" thickBot="1" x14ac:dyDescent="0.3">
      <c r="A34" s="135">
        <v>27</v>
      </c>
      <c r="B34" s="103" t="s">
        <v>75</v>
      </c>
      <c r="C34" s="155">
        <v>1</v>
      </c>
      <c r="D34" s="155">
        <v>1</v>
      </c>
      <c r="E34" s="155"/>
      <c r="F34" s="154">
        <v>1</v>
      </c>
      <c r="G34" s="155"/>
      <c r="H34" s="154"/>
      <c r="I34" s="155"/>
      <c r="J34" s="154"/>
      <c r="K34" s="155"/>
      <c r="L34" s="107">
        <v>500000</v>
      </c>
      <c r="M34" s="108"/>
      <c r="N34" s="97"/>
      <c r="O34" s="175"/>
    </row>
    <row r="35" spans="1:15" ht="15.75" thickBot="1" x14ac:dyDescent="0.3">
      <c r="A35" s="135">
        <v>28</v>
      </c>
      <c r="B35" s="103" t="s">
        <v>76</v>
      </c>
      <c r="C35" s="155">
        <v>1</v>
      </c>
      <c r="D35" s="155">
        <v>1</v>
      </c>
      <c r="E35" s="155"/>
      <c r="F35" s="154">
        <v>1</v>
      </c>
      <c r="G35" s="155"/>
      <c r="H35" s="154"/>
      <c r="I35" s="155"/>
      <c r="J35" s="154"/>
      <c r="K35" s="155"/>
      <c r="L35" s="107">
        <v>1000000</v>
      </c>
      <c r="M35" s="108"/>
      <c r="N35" s="97"/>
      <c r="O35" s="175"/>
    </row>
    <row r="36" spans="1:15" ht="15.75" thickBot="1" x14ac:dyDescent="0.3">
      <c r="A36" s="179">
        <v>29</v>
      </c>
      <c r="B36" s="103" t="s">
        <v>77</v>
      </c>
      <c r="C36" s="155">
        <v>1</v>
      </c>
      <c r="D36" s="155">
        <v>1</v>
      </c>
      <c r="E36" s="155"/>
      <c r="F36" s="154">
        <v>1</v>
      </c>
      <c r="G36" s="155"/>
      <c r="H36" s="154"/>
      <c r="I36" s="155"/>
      <c r="J36" s="154"/>
      <c r="K36" s="155"/>
      <c r="L36" s="107">
        <v>1700000</v>
      </c>
      <c r="M36" s="108"/>
      <c r="N36" s="97"/>
      <c r="O36" s="175"/>
    </row>
    <row r="37" spans="1:15" ht="15.75" thickBot="1" x14ac:dyDescent="0.3">
      <c r="A37" s="188"/>
      <c r="B37" s="132" t="s">
        <v>43</v>
      </c>
      <c r="C37" s="126"/>
      <c r="D37" s="133">
        <f>SUM(D8:D36)</f>
        <v>612</v>
      </c>
      <c r="E37" s="133">
        <f t="shared" ref="E37:K37" si="2">SUM(E8:E36)</f>
        <v>411</v>
      </c>
      <c r="F37" s="133">
        <f t="shared" si="2"/>
        <v>94</v>
      </c>
      <c r="G37" s="133">
        <f t="shared" si="2"/>
        <v>6</v>
      </c>
      <c r="H37" s="133">
        <f t="shared" si="2"/>
        <v>11</v>
      </c>
      <c r="I37" s="133">
        <f t="shared" si="2"/>
        <v>0</v>
      </c>
      <c r="J37" s="133">
        <f t="shared" si="2"/>
        <v>19</v>
      </c>
      <c r="K37" s="133">
        <f t="shared" si="2"/>
        <v>47</v>
      </c>
      <c r="L37" s="134">
        <f t="shared" ref="L37:N37" si="3">SUM(L8:L36)</f>
        <v>194576745.22</v>
      </c>
      <c r="M37" s="134">
        <f t="shared" si="3"/>
        <v>27558213.98</v>
      </c>
      <c r="N37" s="133" t="e">
        <f t="shared" si="3"/>
        <v>#DIV/0!</v>
      </c>
      <c r="O37" s="119">
        <v>24</v>
      </c>
    </row>
    <row r="38" spans="1:15" ht="15.75" thickBot="1" x14ac:dyDescent="0.3">
      <c r="A38" s="23"/>
      <c r="B38" s="23"/>
      <c r="C38" s="23"/>
      <c r="D38" s="158"/>
      <c r="E38" s="158"/>
      <c r="F38" s="158"/>
      <c r="G38" s="158"/>
      <c r="H38" s="158"/>
      <c r="I38" s="158"/>
      <c r="J38" s="158"/>
      <c r="K38" s="158"/>
      <c r="L38" s="159"/>
      <c r="M38" s="159"/>
      <c r="N38" s="158"/>
      <c r="O38" s="23"/>
    </row>
    <row r="39" spans="1:15" ht="15.75" thickBot="1" x14ac:dyDescent="0.3">
      <c r="B39" s="161" t="s">
        <v>82</v>
      </c>
      <c r="E39" s="163" t="s">
        <v>88</v>
      </c>
      <c r="F39" s="164"/>
      <c r="G39" s="164"/>
      <c r="H39" s="164"/>
      <c r="I39" s="165"/>
      <c r="L39" s="171" t="s">
        <v>92</v>
      </c>
      <c r="M39" s="117"/>
      <c r="N39" s="177"/>
    </row>
    <row r="40" spans="1:15" x14ac:dyDescent="0.25">
      <c r="B40" s="66" t="s">
        <v>83</v>
      </c>
      <c r="E40" s="166" t="s">
        <v>89</v>
      </c>
      <c r="F40" s="111"/>
      <c r="G40" s="111"/>
      <c r="H40" s="111"/>
      <c r="I40" s="167"/>
    </row>
    <row r="41" spans="1:15" x14ac:dyDescent="0.25">
      <c r="B41" s="66" t="s">
        <v>84</v>
      </c>
      <c r="E41" s="166" t="s">
        <v>90</v>
      </c>
      <c r="F41" s="111"/>
      <c r="G41" s="111"/>
      <c r="H41" s="111"/>
      <c r="I41" s="167"/>
    </row>
    <row r="42" spans="1:15" ht="15.75" thickBot="1" x14ac:dyDescent="0.3">
      <c r="B42" s="66" t="s">
        <v>85</v>
      </c>
      <c r="E42" s="168" t="s">
        <v>91</v>
      </c>
      <c r="F42" s="169"/>
      <c r="G42" s="169"/>
      <c r="H42" s="169"/>
      <c r="I42" s="170"/>
    </row>
    <row r="43" spans="1:15" ht="30" x14ac:dyDescent="0.25">
      <c r="B43" s="162" t="s">
        <v>86</v>
      </c>
    </row>
    <row r="44" spans="1:15" ht="15.75" thickBot="1" x14ac:dyDescent="0.3">
      <c r="B44" s="126" t="s">
        <v>87</v>
      </c>
    </row>
    <row r="45" spans="1:15" ht="15.75" thickBot="1" x14ac:dyDescent="0.3"/>
    <row r="46" spans="1:15" ht="24" thickBot="1" x14ac:dyDescent="0.4">
      <c r="A46" s="138"/>
      <c r="B46" s="181"/>
      <c r="C46" s="182"/>
      <c r="D46" s="183"/>
      <c r="E46" s="182"/>
      <c r="F46" s="182"/>
      <c r="G46" s="182"/>
      <c r="H46" s="182"/>
      <c r="I46" s="182"/>
      <c r="J46" s="182"/>
      <c r="K46" s="183"/>
      <c r="L46" s="184"/>
      <c r="M46" s="185"/>
    </row>
    <row r="47" spans="1:15" ht="24" thickTop="1" x14ac:dyDescent="0.25">
      <c r="A47" s="138"/>
      <c r="B47" s="186"/>
      <c r="C47" s="253"/>
      <c r="D47" s="255"/>
      <c r="E47" s="253"/>
      <c r="F47" s="253"/>
      <c r="G47" s="253"/>
      <c r="H47" s="253"/>
      <c r="I47" s="253"/>
      <c r="J47" s="253"/>
      <c r="K47" s="255"/>
      <c r="L47" s="259"/>
      <c r="M47" s="257"/>
    </row>
    <row r="48" spans="1:15" ht="24" thickBot="1" x14ac:dyDescent="0.3">
      <c r="A48" s="138"/>
      <c r="B48" s="187"/>
      <c r="C48" s="254"/>
      <c r="D48" s="256"/>
      <c r="E48" s="254"/>
      <c r="F48" s="254"/>
      <c r="G48" s="254"/>
      <c r="H48" s="254"/>
      <c r="I48" s="254"/>
      <c r="J48" s="254"/>
      <c r="K48" s="256"/>
      <c r="L48" s="260"/>
      <c r="M48" s="258"/>
    </row>
  </sheetData>
  <mergeCells count="22">
    <mergeCell ref="M47:M48"/>
    <mergeCell ref="H47:H48"/>
    <mergeCell ref="I47:I48"/>
    <mergeCell ref="J47:J48"/>
    <mergeCell ref="K47:K48"/>
    <mergeCell ref="L47:L48"/>
    <mergeCell ref="C47:C48"/>
    <mergeCell ref="D47:D48"/>
    <mergeCell ref="E47:E48"/>
    <mergeCell ref="F47:F48"/>
    <mergeCell ref="G47:G48"/>
    <mergeCell ref="N6:N7"/>
    <mergeCell ref="O6:O7"/>
    <mergeCell ref="A1:M2"/>
    <mergeCell ref="A5:A7"/>
    <mergeCell ref="B5:B7"/>
    <mergeCell ref="C5:K5"/>
    <mergeCell ref="L5:M5"/>
    <mergeCell ref="C6:C7"/>
    <mergeCell ref="D6:D7"/>
    <mergeCell ref="L6:L7"/>
    <mergeCell ref="M6:M7"/>
  </mergeCells>
  <pageMargins left="0.25" right="0.25" top="0.25" bottom="0.2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37"/>
  <sheetViews>
    <sheetView topLeftCell="A22" workbookViewId="0">
      <selection sqref="A1:O39"/>
    </sheetView>
  </sheetViews>
  <sheetFormatPr defaultRowHeight="15" x14ac:dyDescent="0.25"/>
  <cols>
    <col min="1" max="1" width="5.42578125" customWidth="1"/>
    <col min="2" max="2" width="33.140625" customWidth="1"/>
    <col min="3" max="3" width="7.42578125" customWidth="1"/>
    <col min="4" max="11" width="4.42578125" customWidth="1"/>
    <col min="12" max="12" width="20" customWidth="1"/>
    <col min="13" max="13" width="18.42578125" customWidth="1"/>
  </cols>
  <sheetData>
    <row r="1" spans="1:15" ht="18.75" x14ac:dyDescent="0.25">
      <c r="A1" s="194" t="s">
        <v>96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  <c r="O1" s="23"/>
    </row>
    <row r="2" spans="1:15" ht="18.75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  <c r="O2" s="23"/>
    </row>
    <row r="3" spans="1:15" x14ac:dyDescent="0.25">
      <c r="A3" s="109" t="s">
        <v>1</v>
      </c>
      <c r="B3" s="109"/>
      <c r="C3" s="109"/>
      <c r="D3" s="110"/>
      <c r="E3" s="109"/>
      <c r="F3" s="109"/>
      <c r="G3" s="109"/>
      <c r="H3" s="109"/>
      <c r="I3" s="109"/>
      <c r="J3" s="23"/>
      <c r="K3" s="23"/>
      <c r="L3" s="37"/>
      <c r="M3" s="37"/>
      <c r="N3" s="23"/>
      <c r="O3" s="23"/>
    </row>
    <row r="4" spans="1:15" ht="9" customHeight="1" thickBot="1" x14ac:dyDescent="0.3">
      <c r="A4" s="189"/>
      <c r="B4" s="23"/>
      <c r="C4" s="23"/>
      <c r="D4" s="110"/>
      <c r="E4" s="23"/>
      <c r="F4" s="23"/>
      <c r="G4" s="23"/>
      <c r="H4" s="23"/>
      <c r="I4" s="23"/>
      <c r="J4" s="23"/>
      <c r="K4" s="23"/>
      <c r="L4" s="37"/>
      <c r="M4" s="37"/>
      <c r="N4" s="23"/>
      <c r="O4" s="23"/>
    </row>
    <row r="5" spans="1:15" ht="11.25" customHeight="1" thickBot="1" x14ac:dyDescent="0.3">
      <c r="A5" s="233" t="s">
        <v>2</v>
      </c>
      <c r="B5" s="261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  <c r="O5" s="23"/>
    </row>
    <row r="6" spans="1:15" ht="52.5" customHeight="1" x14ac:dyDescent="0.25">
      <c r="A6" s="234"/>
      <c r="B6" s="262"/>
      <c r="C6" s="249" t="s">
        <v>4</v>
      </c>
      <c r="D6" s="243" t="s">
        <v>80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51" t="s">
        <v>16</v>
      </c>
      <c r="M6" s="227" t="s">
        <v>17</v>
      </c>
      <c r="N6" s="231" t="s">
        <v>18</v>
      </c>
      <c r="O6" s="247" t="s">
        <v>81</v>
      </c>
    </row>
    <row r="7" spans="1:15" ht="30.75" customHeight="1" thickBot="1" x14ac:dyDescent="0.3">
      <c r="A7" s="235"/>
      <c r="B7" s="263"/>
      <c r="C7" s="250"/>
      <c r="D7" s="244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52"/>
      <c r="M7" s="228"/>
      <c r="N7" s="232"/>
      <c r="O7" s="248"/>
    </row>
    <row r="8" spans="1:15" ht="42.75" customHeight="1" thickBot="1" x14ac:dyDescent="0.3">
      <c r="A8" s="135">
        <v>1</v>
      </c>
      <c r="B8" s="136" t="s">
        <v>26</v>
      </c>
      <c r="C8" s="128">
        <v>12</v>
      </c>
      <c r="D8" s="127">
        <v>39</v>
      </c>
      <c r="E8" s="120">
        <v>36</v>
      </c>
      <c r="F8" s="127">
        <v>3</v>
      </c>
      <c r="G8" s="120"/>
      <c r="H8" s="127"/>
      <c r="I8" s="120"/>
      <c r="J8" s="127"/>
      <c r="K8" s="120"/>
      <c r="L8" s="130">
        <v>38000000</v>
      </c>
      <c r="M8" s="112"/>
      <c r="N8" s="133">
        <f>SUM(M8/L8%)</f>
        <v>0</v>
      </c>
      <c r="O8" s="175"/>
    </row>
    <row r="9" spans="1:15" ht="35.25" customHeight="1" thickBot="1" x14ac:dyDescent="0.3">
      <c r="A9" s="135">
        <v>2</v>
      </c>
      <c r="B9" s="139" t="s">
        <v>58</v>
      </c>
      <c r="C9" s="120">
        <v>49</v>
      </c>
      <c r="D9" s="113">
        <v>118</v>
      </c>
      <c r="E9" s="120">
        <v>29</v>
      </c>
      <c r="F9" s="113">
        <v>59</v>
      </c>
      <c r="G9" s="120"/>
      <c r="H9" s="113"/>
      <c r="I9" s="120"/>
      <c r="J9" s="113">
        <v>29</v>
      </c>
      <c r="K9" s="120">
        <v>1</v>
      </c>
      <c r="L9" s="129">
        <v>4915000</v>
      </c>
      <c r="M9" s="114"/>
      <c r="N9" s="133">
        <f t="shared" ref="N9:N36" si="0">SUM(M9/L9%)</f>
        <v>0</v>
      </c>
      <c r="O9" s="175"/>
    </row>
    <row r="10" spans="1:15" ht="33.75" customHeight="1" thickBot="1" x14ac:dyDescent="0.3">
      <c r="A10" s="140">
        <v>3</v>
      </c>
      <c r="B10" s="139" t="s">
        <v>61</v>
      </c>
      <c r="C10" s="120">
        <v>49</v>
      </c>
      <c r="D10" s="113">
        <v>59</v>
      </c>
      <c r="E10" s="120">
        <v>32</v>
      </c>
      <c r="F10" s="113">
        <v>27</v>
      </c>
      <c r="G10" s="120"/>
      <c r="H10" s="113"/>
      <c r="I10" s="120"/>
      <c r="J10" s="113"/>
      <c r="K10" s="120"/>
      <c r="L10" s="129">
        <v>13000000</v>
      </c>
      <c r="M10" s="114"/>
      <c r="N10" s="133">
        <f t="shared" si="0"/>
        <v>0</v>
      </c>
      <c r="O10" s="175"/>
    </row>
    <row r="11" spans="1:15" ht="34.5" customHeight="1" thickBot="1" x14ac:dyDescent="0.3">
      <c r="A11" s="135">
        <v>4</v>
      </c>
      <c r="B11" s="139" t="s">
        <v>62</v>
      </c>
      <c r="C11" s="120"/>
      <c r="D11" s="113"/>
      <c r="E11" s="120"/>
      <c r="F11" s="113"/>
      <c r="G11" s="120"/>
      <c r="H11" s="113"/>
      <c r="I11" s="120"/>
      <c r="J11" s="113"/>
      <c r="K11" s="120"/>
      <c r="L11" s="129"/>
      <c r="M11" s="114"/>
      <c r="N11" s="133" t="e">
        <f t="shared" si="0"/>
        <v>#DIV/0!</v>
      </c>
      <c r="O11" s="175"/>
    </row>
    <row r="12" spans="1:15" ht="36" customHeight="1" thickBot="1" x14ac:dyDescent="0.3">
      <c r="A12" s="135">
        <v>5</v>
      </c>
      <c r="B12" s="141" t="s">
        <v>63</v>
      </c>
      <c r="C12" s="121">
        <v>6</v>
      </c>
      <c r="D12" s="142">
        <v>6</v>
      </c>
      <c r="E12" s="121"/>
      <c r="F12" s="142"/>
      <c r="G12" s="121"/>
      <c r="H12" s="142">
        <v>6</v>
      </c>
      <c r="I12" s="121"/>
      <c r="J12" s="142"/>
      <c r="K12" s="121"/>
      <c r="L12" s="143">
        <v>120000</v>
      </c>
      <c r="M12" s="115"/>
      <c r="N12" s="133">
        <f t="shared" si="0"/>
        <v>0</v>
      </c>
      <c r="O12" s="175"/>
    </row>
    <row r="13" spans="1:15" ht="15.75" thickBot="1" x14ac:dyDescent="0.3">
      <c r="A13" s="140">
        <v>6</v>
      </c>
      <c r="B13" s="124" t="s">
        <v>66</v>
      </c>
      <c r="C13" s="120">
        <v>5</v>
      </c>
      <c r="D13" s="113">
        <v>5</v>
      </c>
      <c r="E13" s="120"/>
      <c r="F13" s="113"/>
      <c r="G13" s="120"/>
      <c r="H13" s="113">
        <v>5</v>
      </c>
      <c r="I13" s="120"/>
      <c r="J13" s="113"/>
      <c r="K13" s="120"/>
      <c r="L13" s="129">
        <v>200000</v>
      </c>
      <c r="M13" s="114"/>
      <c r="N13" s="133">
        <f t="shared" si="0"/>
        <v>0</v>
      </c>
      <c r="O13" s="175"/>
    </row>
    <row r="14" spans="1:15" ht="15.75" thickBot="1" x14ac:dyDescent="0.3">
      <c r="A14" s="135">
        <v>7</v>
      </c>
      <c r="B14" s="144" t="s">
        <v>32</v>
      </c>
      <c r="C14" s="121">
        <v>6</v>
      </c>
      <c r="D14" s="142">
        <v>12</v>
      </c>
      <c r="E14" s="121"/>
      <c r="F14" s="142">
        <v>7</v>
      </c>
      <c r="G14" s="121">
        <v>5</v>
      </c>
      <c r="H14" s="142"/>
      <c r="I14" s="121"/>
      <c r="J14" s="142"/>
      <c r="K14" s="121"/>
      <c r="L14" s="143">
        <v>7000000</v>
      </c>
      <c r="M14" s="115"/>
      <c r="N14" s="133">
        <f t="shared" si="0"/>
        <v>0</v>
      </c>
      <c r="O14" s="100"/>
    </row>
    <row r="15" spans="1:15" ht="15.75" thickBot="1" x14ac:dyDescent="0.3">
      <c r="A15" s="135">
        <v>8</v>
      </c>
      <c r="B15" s="125" t="s">
        <v>79</v>
      </c>
      <c r="C15" s="120">
        <v>32</v>
      </c>
      <c r="D15" s="113">
        <v>307</v>
      </c>
      <c r="E15" s="120">
        <v>280</v>
      </c>
      <c r="F15" s="113">
        <v>27</v>
      </c>
      <c r="G15" s="120"/>
      <c r="H15" s="113"/>
      <c r="I15" s="120"/>
      <c r="J15" s="113"/>
      <c r="K15" s="120"/>
      <c r="L15" s="114">
        <v>100498980</v>
      </c>
      <c r="N15" s="133" t="e">
        <f>SUM(L15/#REF!%)</f>
        <v>#REF!</v>
      </c>
      <c r="O15" s="176"/>
    </row>
    <row r="16" spans="1:15" ht="15.75" thickBot="1" x14ac:dyDescent="0.3">
      <c r="A16" s="140">
        <v>9</v>
      </c>
      <c r="B16" s="125" t="s">
        <v>64</v>
      </c>
      <c r="C16" s="120">
        <v>1</v>
      </c>
      <c r="D16" s="113">
        <v>1</v>
      </c>
      <c r="E16" s="120"/>
      <c r="F16" s="113">
        <v>1</v>
      </c>
      <c r="G16" s="120"/>
      <c r="H16" s="113"/>
      <c r="I16" s="120"/>
      <c r="J16" s="113"/>
      <c r="K16" s="120"/>
      <c r="L16" s="129">
        <v>851000</v>
      </c>
      <c r="M16" s="114"/>
      <c r="N16" s="133">
        <f t="shared" si="0"/>
        <v>0</v>
      </c>
      <c r="O16" s="175"/>
    </row>
    <row r="17" spans="1:15" ht="30" customHeight="1" thickBot="1" x14ac:dyDescent="0.3">
      <c r="A17" s="135">
        <v>10</v>
      </c>
      <c r="B17" s="145" t="s">
        <v>65</v>
      </c>
      <c r="C17" s="120">
        <v>1</v>
      </c>
      <c r="D17" s="113">
        <v>6</v>
      </c>
      <c r="E17" s="120"/>
      <c r="F17" s="113"/>
      <c r="G17" s="120"/>
      <c r="H17" s="113"/>
      <c r="I17" s="120"/>
      <c r="J17" s="113"/>
      <c r="K17" s="120">
        <v>6</v>
      </c>
      <c r="L17" s="129">
        <v>433158.62</v>
      </c>
      <c r="M17" s="114">
        <v>395539.61</v>
      </c>
      <c r="N17" s="133">
        <f t="shared" si="0"/>
        <v>91.315188417582462</v>
      </c>
      <c r="O17" s="175"/>
    </row>
    <row r="18" spans="1:15" ht="36.75" customHeight="1" thickBot="1" x14ac:dyDescent="0.3">
      <c r="A18" s="135">
        <v>11</v>
      </c>
      <c r="B18" s="191" t="s">
        <v>51</v>
      </c>
      <c r="C18" s="121">
        <v>1</v>
      </c>
      <c r="D18" s="142">
        <v>1</v>
      </c>
      <c r="E18" s="121">
        <v>1</v>
      </c>
      <c r="F18" s="142"/>
      <c r="G18" s="121"/>
      <c r="H18" s="142"/>
      <c r="I18" s="121"/>
      <c r="J18" s="142"/>
      <c r="K18" s="121"/>
      <c r="L18" s="143">
        <v>2000000</v>
      </c>
      <c r="M18" s="115"/>
      <c r="N18" s="133">
        <f t="shared" si="0"/>
        <v>0</v>
      </c>
      <c r="O18" s="175"/>
    </row>
    <row r="19" spans="1:15" ht="35.25" customHeight="1" thickBot="1" x14ac:dyDescent="0.3">
      <c r="A19" s="135">
        <v>12</v>
      </c>
      <c r="B19" s="180" t="s">
        <v>93</v>
      </c>
      <c r="C19" s="121">
        <v>1</v>
      </c>
      <c r="D19" s="142">
        <v>1</v>
      </c>
      <c r="E19" s="121"/>
      <c r="F19" s="142"/>
      <c r="G19" s="121"/>
      <c r="H19" s="142"/>
      <c r="I19" s="121"/>
      <c r="J19" s="142"/>
      <c r="K19" s="121">
        <v>1</v>
      </c>
      <c r="L19" s="143">
        <v>500000</v>
      </c>
      <c r="M19" s="115">
        <v>494776.89</v>
      </c>
      <c r="N19" s="133">
        <f t="shared" si="0"/>
        <v>98.955377999999996</v>
      </c>
      <c r="O19" s="175"/>
    </row>
    <row r="20" spans="1:15" ht="45.75" customHeight="1" thickBot="1" x14ac:dyDescent="0.3">
      <c r="A20" s="135">
        <v>13</v>
      </c>
      <c r="B20" s="178" t="s">
        <v>94</v>
      </c>
      <c r="C20" s="120">
        <v>1</v>
      </c>
      <c r="D20" s="113">
        <v>1</v>
      </c>
      <c r="E20" s="120"/>
      <c r="F20" s="113"/>
      <c r="G20" s="120"/>
      <c r="H20" s="113"/>
      <c r="I20" s="120"/>
      <c r="J20" s="113"/>
      <c r="K20" s="120">
        <v>1</v>
      </c>
      <c r="L20" s="114">
        <v>500000</v>
      </c>
      <c r="M20" s="129">
        <v>277940.78999999998</v>
      </c>
      <c r="N20" s="133">
        <f t="shared" si="0"/>
        <v>55.588157999999993</v>
      </c>
      <c r="O20" s="175"/>
    </row>
    <row r="21" spans="1:15" ht="28.5" customHeight="1" thickBot="1" x14ac:dyDescent="0.3">
      <c r="A21" s="179">
        <v>14</v>
      </c>
      <c r="B21" s="148" t="s">
        <v>37</v>
      </c>
      <c r="C21" s="121">
        <v>1</v>
      </c>
      <c r="D21" s="142">
        <v>1</v>
      </c>
      <c r="E21" s="121"/>
      <c r="F21" s="142"/>
      <c r="G21" s="121"/>
      <c r="H21" s="142"/>
      <c r="I21" s="121"/>
      <c r="J21" s="142"/>
      <c r="K21" s="121">
        <v>1</v>
      </c>
      <c r="L21" s="115">
        <v>150000</v>
      </c>
      <c r="M21" s="115">
        <v>150000</v>
      </c>
      <c r="N21" s="133">
        <f t="shared" si="0"/>
        <v>100</v>
      </c>
      <c r="O21" s="175"/>
    </row>
    <row r="22" spans="1:15" ht="15.75" thickBot="1" x14ac:dyDescent="0.3">
      <c r="A22" s="135">
        <v>15</v>
      </c>
      <c r="B22" s="125" t="s">
        <v>38</v>
      </c>
      <c r="C22" s="128">
        <v>2</v>
      </c>
      <c r="D22" s="127">
        <v>17</v>
      </c>
      <c r="E22" s="128">
        <v>17</v>
      </c>
      <c r="F22" s="127"/>
      <c r="G22" s="128"/>
      <c r="H22" s="127"/>
      <c r="I22" s="128"/>
      <c r="J22" s="127"/>
      <c r="K22" s="128"/>
      <c r="L22" s="130">
        <v>1973100</v>
      </c>
      <c r="M22" s="112"/>
      <c r="N22" s="133">
        <f t="shared" si="0"/>
        <v>0</v>
      </c>
      <c r="O22" s="175"/>
    </row>
    <row r="23" spans="1:15" ht="15.75" thickBot="1" x14ac:dyDescent="0.3">
      <c r="A23" s="135">
        <v>16</v>
      </c>
      <c r="B23" s="125" t="s">
        <v>39</v>
      </c>
      <c r="C23" s="120">
        <v>64</v>
      </c>
      <c r="D23" s="113">
        <v>5</v>
      </c>
      <c r="E23" s="120">
        <v>2</v>
      </c>
      <c r="F23" s="113"/>
      <c r="G23" s="120"/>
      <c r="H23" s="113"/>
      <c r="I23" s="120"/>
      <c r="J23" s="113"/>
      <c r="K23" s="120">
        <v>3</v>
      </c>
      <c r="L23" s="129">
        <v>96800</v>
      </c>
      <c r="M23" s="114">
        <v>39209</v>
      </c>
      <c r="N23" s="133">
        <f t="shared" si="0"/>
        <v>40.505165289256198</v>
      </c>
      <c r="O23" s="175"/>
    </row>
    <row r="24" spans="1:15" ht="35.25" customHeight="1" thickBot="1" x14ac:dyDescent="0.3">
      <c r="A24" s="179">
        <v>17</v>
      </c>
      <c r="B24" s="148" t="s">
        <v>48</v>
      </c>
      <c r="C24" s="121">
        <v>3</v>
      </c>
      <c r="D24" s="142">
        <v>3</v>
      </c>
      <c r="E24" s="116"/>
      <c r="F24" s="149"/>
      <c r="G24" s="116"/>
      <c r="H24" s="149"/>
      <c r="I24" s="116"/>
      <c r="J24" s="149"/>
      <c r="K24" s="116">
        <v>3</v>
      </c>
      <c r="L24" s="150">
        <v>600000</v>
      </c>
      <c r="M24" s="64">
        <v>582000</v>
      </c>
      <c r="N24" s="133">
        <f t="shared" si="0"/>
        <v>97</v>
      </c>
      <c r="O24" s="175"/>
    </row>
    <row r="25" spans="1:15" ht="27" customHeight="1" thickBot="1" x14ac:dyDescent="0.3">
      <c r="A25" s="135">
        <v>18</v>
      </c>
      <c r="B25" s="148" t="s">
        <v>49</v>
      </c>
      <c r="C25" s="172">
        <v>2</v>
      </c>
      <c r="D25" s="142">
        <v>2</v>
      </c>
      <c r="E25" s="116"/>
      <c r="F25" s="149"/>
      <c r="G25" s="116"/>
      <c r="H25" s="149"/>
      <c r="I25" s="116">
        <v>1</v>
      </c>
      <c r="J25" s="149"/>
      <c r="K25" s="116">
        <v>1</v>
      </c>
      <c r="L25" s="150">
        <v>500000</v>
      </c>
      <c r="M25" s="64"/>
      <c r="N25" s="133">
        <f t="shared" si="0"/>
        <v>0</v>
      </c>
      <c r="O25" s="175"/>
    </row>
    <row r="26" spans="1:15" ht="29.25" customHeight="1" thickBot="1" x14ac:dyDescent="0.3">
      <c r="A26" s="135">
        <v>19</v>
      </c>
      <c r="B26" s="148" t="s">
        <v>67</v>
      </c>
      <c r="C26" s="172">
        <v>1</v>
      </c>
      <c r="D26" s="142">
        <v>1</v>
      </c>
      <c r="E26" s="172">
        <v>1</v>
      </c>
      <c r="F26" s="173"/>
      <c r="G26" s="116"/>
      <c r="H26" s="149"/>
      <c r="I26" s="116"/>
      <c r="J26" s="149"/>
      <c r="K26" s="116"/>
      <c r="L26" s="150">
        <v>2250000</v>
      </c>
      <c r="M26" s="64"/>
      <c r="N26" s="133">
        <f t="shared" si="0"/>
        <v>0</v>
      </c>
      <c r="O26" s="175"/>
    </row>
    <row r="27" spans="1:15" ht="15.75" thickBot="1" x14ac:dyDescent="0.3">
      <c r="A27" s="135">
        <v>20</v>
      </c>
      <c r="B27" s="103" t="s">
        <v>50</v>
      </c>
      <c r="C27" s="116"/>
      <c r="D27" s="116">
        <v>18</v>
      </c>
      <c r="E27" s="116"/>
      <c r="F27" s="154"/>
      <c r="G27" s="155"/>
      <c r="H27" s="154"/>
      <c r="I27" s="116"/>
      <c r="J27" s="154"/>
      <c r="K27" s="116">
        <v>18</v>
      </c>
      <c r="L27" s="107">
        <v>22850000</v>
      </c>
      <c r="M27" s="108">
        <v>22117071.52</v>
      </c>
      <c r="N27" s="133">
        <f t="shared" si="0"/>
        <v>96.792435536105032</v>
      </c>
      <c r="O27" s="175"/>
    </row>
    <row r="28" spans="1:15" ht="15.75" thickBot="1" x14ac:dyDescent="0.3">
      <c r="A28" s="179">
        <v>21</v>
      </c>
      <c r="B28" s="72" t="s">
        <v>69</v>
      </c>
      <c r="C28" s="155">
        <v>1</v>
      </c>
      <c r="D28" s="155">
        <v>1</v>
      </c>
      <c r="E28" s="155"/>
      <c r="F28" s="154"/>
      <c r="G28" s="155"/>
      <c r="H28" s="154"/>
      <c r="I28" s="155"/>
      <c r="J28" s="154"/>
      <c r="K28" s="155">
        <v>1</v>
      </c>
      <c r="L28" s="107">
        <v>500000</v>
      </c>
      <c r="M28" s="108">
        <v>484966</v>
      </c>
      <c r="N28" s="133">
        <f t="shared" si="0"/>
        <v>96.993200000000002</v>
      </c>
      <c r="O28" s="175"/>
    </row>
    <row r="29" spans="1:15" ht="15.75" thickBot="1" x14ac:dyDescent="0.3">
      <c r="A29" s="135">
        <v>22</v>
      </c>
      <c r="B29" s="103" t="s">
        <v>70</v>
      </c>
      <c r="C29" s="155">
        <v>1</v>
      </c>
      <c r="D29" s="155">
        <v>4</v>
      </c>
      <c r="E29" s="155"/>
      <c r="F29" s="154">
        <v>1</v>
      </c>
      <c r="G29" s="155"/>
      <c r="H29" s="154"/>
      <c r="I29" s="155"/>
      <c r="J29" s="154"/>
      <c r="K29" s="155">
        <v>3</v>
      </c>
      <c r="L29" s="107">
        <v>3600000</v>
      </c>
      <c r="M29" s="190">
        <v>2710659.34</v>
      </c>
      <c r="N29" s="133">
        <f t="shared" si="0"/>
        <v>75.296092777777773</v>
      </c>
      <c r="O29" s="175"/>
    </row>
    <row r="30" spans="1:15" ht="15.75" thickBot="1" x14ac:dyDescent="0.3">
      <c r="A30" s="135">
        <v>23</v>
      </c>
      <c r="B30" s="103" t="s">
        <v>71</v>
      </c>
      <c r="C30" s="155">
        <v>1</v>
      </c>
      <c r="D30" s="155">
        <v>7</v>
      </c>
      <c r="E30" s="155"/>
      <c r="F30" s="154"/>
      <c r="G30" s="155"/>
      <c r="H30" s="154"/>
      <c r="I30" s="155"/>
      <c r="J30" s="154"/>
      <c r="K30" s="155">
        <v>7</v>
      </c>
      <c r="L30" s="107">
        <v>1443000</v>
      </c>
      <c r="M30" s="108">
        <v>1365980.75</v>
      </c>
      <c r="N30" s="133">
        <f t="shared" si="0"/>
        <v>94.662560637560631</v>
      </c>
      <c r="O30" s="175"/>
    </row>
    <row r="31" spans="1:15" ht="15.75" thickBot="1" x14ac:dyDescent="0.3">
      <c r="A31" s="135">
        <v>24</v>
      </c>
      <c r="B31" s="103" t="s">
        <v>72</v>
      </c>
      <c r="C31" s="155">
        <v>1</v>
      </c>
      <c r="D31" s="155">
        <v>1</v>
      </c>
      <c r="E31" s="155"/>
      <c r="F31" s="154"/>
      <c r="G31" s="155"/>
      <c r="H31" s="154"/>
      <c r="I31" s="155"/>
      <c r="J31" s="154"/>
      <c r="K31" s="155">
        <v>1</v>
      </c>
      <c r="L31" s="107">
        <v>222744.1</v>
      </c>
      <c r="M31" s="108">
        <v>216262.3</v>
      </c>
      <c r="N31" s="133">
        <f t="shared" si="0"/>
        <v>97.090023933293836</v>
      </c>
      <c r="O31" s="175"/>
    </row>
    <row r="32" spans="1:15" ht="15.75" thickBot="1" x14ac:dyDescent="0.3">
      <c r="A32" s="179">
        <v>25</v>
      </c>
      <c r="B32" s="103" t="s">
        <v>73</v>
      </c>
      <c r="C32" s="155">
        <v>1</v>
      </c>
      <c r="D32" s="155">
        <v>1</v>
      </c>
      <c r="E32" s="155"/>
      <c r="F32" s="154"/>
      <c r="G32" s="155"/>
      <c r="H32" s="154"/>
      <c r="I32" s="155"/>
      <c r="J32" s="154"/>
      <c r="K32" s="155">
        <v>1</v>
      </c>
      <c r="L32" s="107">
        <v>37942.5</v>
      </c>
      <c r="M32" s="108"/>
      <c r="N32" s="133">
        <f t="shared" si="0"/>
        <v>0</v>
      </c>
      <c r="O32" s="175"/>
    </row>
    <row r="33" spans="1:15" ht="36" customHeight="1" thickBot="1" x14ac:dyDescent="0.3">
      <c r="A33" s="135">
        <v>26</v>
      </c>
      <c r="B33" s="156" t="s">
        <v>74</v>
      </c>
      <c r="C33" s="155">
        <v>1</v>
      </c>
      <c r="D33" s="155">
        <v>1</v>
      </c>
      <c r="E33" s="155"/>
      <c r="F33" s="154"/>
      <c r="G33" s="155"/>
      <c r="H33" s="154"/>
      <c r="I33" s="155"/>
      <c r="J33" s="154"/>
      <c r="K33" s="155">
        <v>1</v>
      </c>
      <c r="L33" s="107">
        <v>600000</v>
      </c>
      <c r="M33" s="108"/>
      <c r="N33" s="133">
        <f t="shared" si="0"/>
        <v>0</v>
      </c>
      <c r="O33" s="175"/>
    </row>
    <row r="34" spans="1:15" ht="15.75" thickBot="1" x14ac:dyDescent="0.3">
      <c r="A34" s="135">
        <v>27</v>
      </c>
      <c r="B34" s="103" t="s">
        <v>75</v>
      </c>
      <c r="C34" s="155">
        <v>1</v>
      </c>
      <c r="D34" s="155">
        <v>1</v>
      </c>
      <c r="E34" s="155"/>
      <c r="F34" s="154">
        <v>1</v>
      </c>
      <c r="G34" s="155"/>
      <c r="H34" s="154"/>
      <c r="I34" s="155"/>
      <c r="J34" s="154"/>
      <c r="K34" s="155"/>
      <c r="L34" s="107">
        <v>500000</v>
      </c>
      <c r="M34" s="108"/>
      <c r="N34" s="133">
        <f t="shared" si="0"/>
        <v>0</v>
      </c>
      <c r="O34" s="175"/>
    </row>
    <row r="35" spans="1:15" ht="15.75" thickBot="1" x14ac:dyDescent="0.3">
      <c r="A35" s="135">
        <v>28</v>
      </c>
      <c r="B35" s="103" t="s">
        <v>76</v>
      </c>
      <c r="C35" s="155">
        <v>1</v>
      </c>
      <c r="D35" s="155">
        <v>1</v>
      </c>
      <c r="E35" s="155"/>
      <c r="F35" s="154">
        <v>1</v>
      </c>
      <c r="G35" s="155"/>
      <c r="H35" s="154"/>
      <c r="I35" s="155"/>
      <c r="J35" s="154"/>
      <c r="K35" s="155"/>
      <c r="L35" s="107">
        <v>1000000</v>
      </c>
      <c r="M35" s="108"/>
      <c r="N35" s="133">
        <f t="shared" si="0"/>
        <v>0</v>
      </c>
      <c r="O35" s="175"/>
    </row>
    <row r="36" spans="1:15" ht="15.75" thickBot="1" x14ac:dyDescent="0.3">
      <c r="A36" s="179">
        <v>29</v>
      </c>
      <c r="B36" s="103" t="s">
        <v>77</v>
      </c>
      <c r="C36" s="155">
        <v>1</v>
      </c>
      <c r="D36" s="155">
        <v>2</v>
      </c>
      <c r="E36" s="155"/>
      <c r="F36" s="154">
        <v>1</v>
      </c>
      <c r="G36" s="155">
        <v>1</v>
      </c>
      <c r="H36" s="154"/>
      <c r="I36" s="155"/>
      <c r="J36" s="154"/>
      <c r="K36" s="155"/>
      <c r="L36" s="107">
        <v>2700000</v>
      </c>
      <c r="M36" s="108"/>
      <c r="N36" s="133">
        <f t="shared" si="0"/>
        <v>0</v>
      </c>
      <c r="O36" s="175"/>
    </row>
    <row r="37" spans="1:15" ht="15.75" thickBot="1" x14ac:dyDescent="0.3">
      <c r="A37" s="188"/>
      <c r="B37" s="192" t="s">
        <v>43</v>
      </c>
      <c r="C37" s="126"/>
      <c r="D37" s="133">
        <f>SUM(D8:D36)</f>
        <v>622</v>
      </c>
      <c r="E37" s="133">
        <f t="shared" ref="E37:M37" si="1">SUM(E8:E36)</f>
        <v>398</v>
      </c>
      <c r="F37" s="133">
        <f t="shared" si="1"/>
        <v>128</v>
      </c>
      <c r="G37" s="133">
        <f t="shared" si="1"/>
        <v>6</v>
      </c>
      <c r="H37" s="133">
        <f t="shared" si="1"/>
        <v>11</v>
      </c>
      <c r="I37" s="133">
        <f t="shared" si="1"/>
        <v>1</v>
      </c>
      <c r="J37" s="133">
        <f t="shared" si="1"/>
        <v>29</v>
      </c>
      <c r="K37" s="133">
        <f t="shared" si="1"/>
        <v>49</v>
      </c>
      <c r="L37" s="134">
        <f t="shared" si="1"/>
        <v>207041725.22</v>
      </c>
      <c r="M37" s="134">
        <f t="shared" si="1"/>
        <v>28834406.199999999</v>
      </c>
      <c r="N37" s="133" t="e">
        <f>SUM(N8:N36)</f>
        <v>#DIV/0!</v>
      </c>
      <c r="O37" s="133"/>
    </row>
  </sheetData>
  <mergeCells count="11">
    <mergeCell ref="N6:N7"/>
    <mergeCell ref="O6:O7"/>
    <mergeCell ref="A1:M2"/>
    <mergeCell ref="A5:A7"/>
    <mergeCell ref="B5:B7"/>
    <mergeCell ref="C5:K5"/>
    <mergeCell ref="L5:M5"/>
    <mergeCell ref="C6:C7"/>
    <mergeCell ref="D6:D7"/>
    <mergeCell ref="L6:L7"/>
    <mergeCell ref="M6:M7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9"/>
  <sheetViews>
    <sheetView tabSelected="1" workbookViewId="0">
      <selection activeCell="B10" sqref="B10"/>
    </sheetView>
  </sheetViews>
  <sheetFormatPr defaultRowHeight="15" x14ac:dyDescent="0.25"/>
  <cols>
    <col min="1" max="1" width="5.7109375" customWidth="1"/>
    <col min="2" max="2" width="32.85546875" customWidth="1"/>
    <col min="5" max="11" width="4.5703125" customWidth="1"/>
    <col min="12" max="12" width="18.85546875" customWidth="1"/>
    <col min="13" max="13" width="14.7109375" customWidth="1"/>
  </cols>
  <sheetData>
    <row r="1" spans="1:15" ht="18.75" x14ac:dyDescent="0.25">
      <c r="A1" s="264" t="s">
        <v>97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57"/>
      <c r="O1" s="23"/>
    </row>
    <row r="2" spans="1:15" ht="8.25" customHeight="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57"/>
      <c r="O2" s="23"/>
    </row>
    <row r="3" spans="1:15" ht="18.75" customHeight="1" thickBot="1" x14ac:dyDescent="0.3">
      <c r="A3" s="109" t="s">
        <v>1</v>
      </c>
      <c r="B3" s="109"/>
      <c r="C3" s="109"/>
      <c r="D3" s="110"/>
      <c r="E3" s="109"/>
      <c r="F3" s="109"/>
      <c r="G3" s="109"/>
      <c r="H3" s="109"/>
      <c r="I3" s="109"/>
      <c r="J3" s="23"/>
      <c r="K3" s="23"/>
      <c r="L3" s="37"/>
      <c r="M3" s="37"/>
      <c r="N3" s="23"/>
      <c r="O3" s="23"/>
    </row>
    <row r="4" spans="1:15" ht="15.75" hidden="1" thickBot="1" x14ac:dyDescent="0.3">
      <c r="A4" s="193"/>
      <c r="B4" s="23"/>
      <c r="C4" s="23"/>
      <c r="D4" s="110"/>
      <c r="E4" s="23"/>
      <c r="F4" s="23"/>
      <c r="G4" s="23"/>
      <c r="H4" s="23"/>
      <c r="I4" s="23"/>
      <c r="J4" s="23"/>
      <c r="K4" s="23"/>
      <c r="L4" s="37"/>
      <c r="M4" s="37"/>
      <c r="N4" s="23"/>
      <c r="O4" s="23"/>
    </row>
    <row r="5" spans="1:15" ht="15.75" thickBot="1" x14ac:dyDescent="0.3">
      <c r="A5" s="233" t="s">
        <v>2</v>
      </c>
      <c r="B5" s="261" t="s">
        <v>3</v>
      </c>
      <c r="C5" s="239" t="s">
        <v>6</v>
      </c>
      <c r="D5" s="239"/>
      <c r="E5" s="239"/>
      <c r="F5" s="239"/>
      <c r="G5" s="239"/>
      <c r="H5" s="239"/>
      <c r="I5" s="239"/>
      <c r="J5" s="239"/>
      <c r="K5" s="240"/>
      <c r="L5" s="229" t="s">
        <v>15</v>
      </c>
      <c r="M5" s="230"/>
      <c r="N5" s="89"/>
      <c r="O5" s="23"/>
    </row>
    <row r="6" spans="1:15" ht="55.5" x14ac:dyDescent="0.25">
      <c r="A6" s="234"/>
      <c r="B6" s="262"/>
      <c r="C6" s="249" t="s">
        <v>4</v>
      </c>
      <c r="D6" s="243" t="s">
        <v>80</v>
      </c>
      <c r="E6" s="86" t="s">
        <v>7</v>
      </c>
      <c r="F6" s="83" t="s">
        <v>8</v>
      </c>
      <c r="G6" s="83" t="s">
        <v>9</v>
      </c>
      <c r="H6" s="83" t="s">
        <v>10</v>
      </c>
      <c r="I6" s="83" t="s">
        <v>11</v>
      </c>
      <c r="J6" s="83" t="s">
        <v>12</v>
      </c>
      <c r="K6" s="84" t="s">
        <v>14</v>
      </c>
      <c r="L6" s="251" t="s">
        <v>16</v>
      </c>
      <c r="M6" s="227" t="s">
        <v>17</v>
      </c>
      <c r="N6" s="231" t="s">
        <v>18</v>
      </c>
      <c r="O6" s="247" t="s">
        <v>81</v>
      </c>
    </row>
    <row r="7" spans="1:15" ht="15.75" thickBot="1" x14ac:dyDescent="0.3">
      <c r="A7" s="235"/>
      <c r="B7" s="263"/>
      <c r="C7" s="250"/>
      <c r="D7" s="244"/>
      <c r="E7" s="87" t="s">
        <v>19</v>
      </c>
      <c r="F7" s="58" t="s">
        <v>20</v>
      </c>
      <c r="G7" s="58" t="s">
        <v>21</v>
      </c>
      <c r="H7" s="58" t="s">
        <v>22</v>
      </c>
      <c r="I7" s="58" t="s">
        <v>23</v>
      </c>
      <c r="J7" s="58" t="s">
        <v>24</v>
      </c>
      <c r="K7" s="85" t="s">
        <v>25</v>
      </c>
      <c r="L7" s="252"/>
      <c r="M7" s="228"/>
      <c r="N7" s="232"/>
      <c r="O7" s="248"/>
    </row>
    <row r="8" spans="1:15" ht="37.5" customHeight="1" thickBot="1" x14ac:dyDescent="0.3">
      <c r="A8" s="135">
        <v>1</v>
      </c>
      <c r="B8" s="136" t="s">
        <v>26</v>
      </c>
      <c r="C8" s="128">
        <v>14</v>
      </c>
      <c r="D8" s="127">
        <v>37</v>
      </c>
      <c r="E8" s="120">
        <v>34</v>
      </c>
      <c r="F8" s="127">
        <v>3</v>
      </c>
      <c r="G8" s="120"/>
      <c r="H8" s="127"/>
      <c r="I8" s="120"/>
      <c r="J8" s="127"/>
      <c r="K8" s="120"/>
      <c r="L8" s="130">
        <v>35000000</v>
      </c>
      <c r="M8" s="112"/>
      <c r="N8" s="133">
        <f>SUM(M8/L8%)</f>
        <v>0</v>
      </c>
      <c r="O8" s="175"/>
    </row>
    <row r="9" spans="1:15" ht="38.25" customHeight="1" thickBot="1" x14ac:dyDescent="0.3">
      <c r="A9" s="135">
        <v>2</v>
      </c>
      <c r="B9" s="139" t="s">
        <v>58</v>
      </c>
      <c r="C9" s="120">
        <v>49</v>
      </c>
      <c r="D9" s="113">
        <v>118</v>
      </c>
      <c r="E9" s="120">
        <v>27</v>
      </c>
      <c r="F9" s="113">
        <v>55</v>
      </c>
      <c r="G9" s="120"/>
      <c r="H9" s="113"/>
      <c r="I9" s="120"/>
      <c r="J9" s="113">
        <v>32</v>
      </c>
      <c r="K9" s="120">
        <v>4</v>
      </c>
      <c r="L9" s="129">
        <v>4915000</v>
      </c>
      <c r="M9" s="114"/>
      <c r="N9" s="133">
        <f t="shared" ref="N9:N36" si="0">SUM(M9/L9%)</f>
        <v>0</v>
      </c>
      <c r="O9" s="175"/>
    </row>
    <row r="10" spans="1:15" ht="42" customHeight="1" thickBot="1" x14ac:dyDescent="0.3">
      <c r="A10" s="140">
        <v>3</v>
      </c>
      <c r="B10" s="139" t="s">
        <v>61</v>
      </c>
      <c r="C10" s="120">
        <v>49</v>
      </c>
      <c r="D10" s="113">
        <v>59</v>
      </c>
      <c r="E10" s="120">
        <v>32</v>
      </c>
      <c r="F10" s="113">
        <v>27</v>
      </c>
      <c r="G10" s="120"/>
      <c r="H10" s="113"/>
      <c r="I10" s="120"/>
      <c r="J10" s="113"/>
      <c r="K10" s="120"/>
      <c r="L10" s="129">
        <v>13000000</v>
      </c>
      <c r="M10" s="114"/>
      <c r="N10" s="133">
        <f t="shared" si="0"/>
        <v>0</v>
      </c>
      <c r="O10" s="175"/>
    </row>
    <row r="11" spans="1:15" ht="33" customHeight="1" thickBot="1" x14ac:dyDescent="0.3">
      <c r="A11" s="135">
        <v>4</v>
      </c>
      <c r="B11" s="139" t="s">
        <v>62</v>
      </c>
      <c r="C11" s="120"/>
      <c r="D11" s="113"/>
      <c r="E11" s="120"/>
      <c r="F11" s="113"/>
      <c r="G11" s="120"/>
      <c r="H11" s="113"/>
      <c r="I11" s="120"/>
      <c r="J11" s="113"/>
      <c r="K11" s="120"/>
      <c r="L11" s="129"/>
      <c r="M11" s="114"/>
      <c r="N11" s="133" t="e">
        <f t="shared" si="0"/>
        <v>#DIV/0!</v>
      </c>
      <c r="O11" s="175"/>
    </row>
    <row r="12" spans="1:15" ht="45" customHeight="1" thickBot="1" x14ac:dyDescent="0.3">
      <c r="A12" s="135">
        <v>5</v>
      </c>
      <c r="B12" s="141" t="s">
        <v>63</v>
      </c>
      <c r="C12" s="121">
        <v>6</v>
      </c>
      <c r="D12" s="142">
        <v>6</v>
      </c>
      <c r="E12" s="121"/>
      <c r="F12" s="142"/>
      <c r="G12" s="121"/>
      <c r="H12" s="142"/>
      <c r="I12" s="121">
        <v>6</v>
      </c>
      <c r="J12" s="142"/>
      <c r="K12" s="121"/>
      <c r="L12" s="143">
        <v>120000</v>
      </c>
      <c r="M12" s="115"/>
      <c r="N12" s="133">
        <f t="shared" si="0"/>
        <v>0</v>
      </c>
      <c r="O12" s="175"/>
    </row>
    <row r="13" spans="1:15" ht="15.75" thickBot="1" x14ac:dyDescent="0.3">
      <c r="A13" s="140">
        <v>6</v>
      </c>
      <c r="B13" s="124" t="s">
        <v>66</v>
      </c>
      <c r="C13" s="120">
        <v>5</v>
      </c>
      <c r="D13" s="113">
        <v>5</v>
      </c>
      <c r="E13" s="120"/>
      <c r="F13" s="113"/>
      <c r="G13" s="120"/>
      <c r="H13" s="113"/>
      <c r="I13" s="120">
        <v>5</v>
      </c>
      <c r="J13" s="113"/>
      <c r="K13" s="120"/>
      <c r="L13" s="129">
        <v>200000</v>
      </c>
      <c r="M13" s="114"/>
      <c r="N13" s="133">
        <f t="shared" si="0"/>
        <v>0</v>
      </c>
      <c r="O13" s="175"/>
    </row>
    <row r="14" spans="1:15" ht="15.75" thickBot="1" x14ac:dyDescent="0.3">
      <c r="A14" s="135">
        <v>7</v>
      </c>
      <c r="B14" s="144" t="s">
        <v>32</v>
      </c>
      <c r="C14" s="121">
        <v>6</v>
      </c>
      <c r="D14" s="142">
        <v>12</v>
      </c>
      <c r="E14" s="121"/>
      <c r="F14" s="142">
        <v>7</v>
      </c>
      <c r="G14" s="121">
        <v>5</v>
      </c>
      <c r="H14" s="142"/>
      <c r="I14" s="121"/>
      <c r="J14" s="142"/>
      <c r="K14" s="121"/>
      <c r="L14" s="143">
        <v>6930000</v>
      </c>
      <c r="M14" s="115"/>
      <c r="N14" s="133">
        <f t="shared" si="0"/>
        <v>0</v>
      </c>
      <c r="O14" s="100"/>
    </row>
    <row r="15" spans="1:15" ht="15.75" thickBot="1" x14ac:dyDescent="0.3">
      <c r="A15" s="135">
        <v>8</v>
      </c>
      <c r="B15" s="125" t="s">
        <v>79</v>
      </c>
      <c r="C15" s="120">
        <v>32</v>
      </c>
      <c r="D15" s="113">
        <v>308</v>
      </c>
      <c r="E15" s="120">
        <v>264</v>
      </c>
      <c r="F15" s="113">
        <v>32</v>
      </c>
      <c r="G15" s="120">
        <v>5</v>
      </c>
      <c r="H15" s="113">
        <v>7</v>
      </c>
      <c r="I15" s="120"/>
      <c r="J15" s="113"/>
      <c r="K15" s="120"/>
      <c r="L15" s="114">
        <v>100498980</v>
      </c>
      <c r="M15" s="23"/>
      <c r="N15" s="133" t="e">
        <f>SUM(L15/#REF!%)</f>
        <v>#REF!</v>
      </c>
      <c r="O15" s="116"/>
    </row>
    <row r="16" spans="1:15" ht="15.75" thickBot="1" x14ac:dyDescent="0.3">
      <c r="A16" s="140">
        <v>9</v>
      </c>
      <c r="B16" s="125" t="s">
        <v>64</v>
      </c>
      <c r="C16" s="120">
        <v>1</v>
      </c>
      <c r="D16" s="113">
        <v>1</v>
      </c>
      <c r="E16" s="120"/>
      <c r="F16" s="113">
        <v>1</v>
      </c>
      <c r="G16" s="120"/>
      <c r="H16" s="113"/>
      <c r="I16" s="120"/>
      <c r="J16" s="113"/>
      <c r="K16" s="120"/>
      <c r="L16" s="129">
        <v>1000000</v>
      </c>
      <c r="M16" s="114"/>
      <c r="N16" s="133">
        <f t="shared" si="0"/>
        <v>0</v>
      </c>
      <c r="O16" s="175"/>
    </row>
    <row r="17" spans="1:15" ht="31.5" customHeight="1" thickBot="1" x14ac:dyDescent="0.3">
      <c r="A17" s="135">
        <v>10</v>
      </c>
      <c r="B17" s="145" t="s">
        <v>65</v>
      </c>
      <c r="C17" s="120">
        <v>1</v>
      </c>
      <c r="D17" s="113">
        <v>6</v>
      </c>
      <c r="E17" s="120"/>
      <c r="F17" s="113"/>
      <c r="G17" s="120"/>
      <c r="H17" s="113"/>
      <c r="I17" s="120"/>
      <c r="J17" s="113"/>
      <c r="K17" s="120">
        <v>6</v>
      </c>
      <c r="L17" s="129">
        <v>433158.62</v>
      </c>
      <c r="M17" s="114">
        <v>395539.61</v>
      </c>
      <c r="N17" s="133">
        <f t="shared" si="0"/>
        <v>91.315188417582462</v>
      </c>
      <c r="O17" s="175"/>
    </row>
    <row r="18" spans="1:15" ht="31.5" customHeight="1" thickBot="1" x14ac:dyDescent="0.3">
      <c r="A18" s="135">
        <v>11</v>
      </c>
      <c r="B18" s="191" t="s">
        <v>51</v>
      </c>
      <c r="C18" s="121">
        <v>1</v>
      </c>
      <c r="D18" s="142">
        <v>1</v>
      </c>
      <c r="E18" s="121"/>
      <c r="F18" s="142">
        <v>1</v>
      </c>
      <c r="G18" s="121"/>
      <c r="H18" s="142"/>
      <c r="I18" s="121"/>
      <c r="J18" s="142"/>
      <c r="K18" s="121"/>
      <c r="L18" s="143">
        <v>2000000</v>
      </c>
      <c r="M18" s="115"/>
      <c r="N18" s="133">
        <f t="shared" si="0"/>
        <v>0</v>
      </c>
      <c r="O18" s="175"/>
    </row>
    <row r="19" spans="1:15" ht="57.75" customHeight="1" thickBot="1" x14ac:dyDescent="0.3">
      <c r="A19" s="135">
        <v>12</v>
      </c>
      <c r="B19" s="180" t="s">
        <v>93</v>
      </c>
      <c r="C19" s="121">
        <v>1</v>
      </c>
      <c r="D19" s="142">
        <v>1</v>
      </c>
      <c r="E19" s="121"/>
      <c r="F19" s="142"/>
      <c r="G19" s="121"/>
      <c r="H19" s="142"/>
      <c r="I19" s="121"/>
      <c r="J19" s="142"/>
      <c r="K19" s="121">
        <v>1</v>
      </c>
      <c r="L19" s="143">
        <v>500000</v>
      </c>
      <c r="M19" s="115">
        <v>494776.89</v>
      </c>
      <c r="N19" s="133">
        <f t="shared" si="0"/>
        <v>98.955377999999996</v>
      </c>
      <c r="O19" s="175"/>
    </row>
    <row r="20" spans="1:15" ht="77.25" customHeight="1" thickBot="1" x14ac:dyDescent="0.3">
      <c r="A20" s="135">
        <v>13</v>
      </c>
      <c r="B20" s="178" t="s">
        <v>94</v>
      </c>
      <c r="C20" s="120">
        <v>1</v>
      </c>
      <c r="D20" s="113">
        <v>1</v>
      </c>
      <c r="E20" s="120"/>
      <c r="F20" s="113"/>
      <c r="G20" s="120"/>
      <c r="H20" s="113"/>
      <c r="I20" s="120"/>
      <c r="J20" s="113"/>
      <c r="K20" s="120">
        <v>1</v>
      </c>
      <c r="L20" s="114">
        <v>500000</v>
      </c>
      <c r="M20" s="129">
        <v>277940.78999999998</v>
      </c>
      <c r="N20" s="133">
        <f t="shared" si="0"/>
        <v>55.588157999999993</v>
      </c>
      <c r="O20" s="175"/>
    </row>
    <row r="21" spans="1:15" ht="33" customHeight="1" thickBot="1" x14ac:dyDescent="0.3">
      <c r="A21" s="179">
        <v>14</v>
      </c>
      <c r="B21" s="148" t="s">
        <v>37</v>
      </c>
      <c r="C21" s="121">
        <v>1</v>
      </c>
      <c r="D21" s="142">
        <v>1</v>
      </c>
      <c r="E21" s="121"/>
      <c r="F21" s="142"/>
      <c r="G21" s="121"/>
      <c r="H21" s="142"/>
      <c r="I21" s="121"/>
      <c r="J21" s="142"/>
      <c r="K21" s="121">
        <v>1</v>
      </c>
      <c r="L21" s="115">
        <v>150000</v>
      </c>
      <c r="M21" s="115">
        <v>150000</v>
      </c>
      <c r="N21" s="133">
        <f t="shared" si="0"/>
        <v>100</v>
      </c>
      <c r="O21" s="175"/>
    </row>
    <row r="22" spans="1:15" ht="15.75" thickBot="1" x14ac:dyDescent="0.3">
      <c r="A22" s="135">
        <v>15</v>
      </c>
      <c r="B22" s="125" t="s">
        <v>38</v>
      </c>
      <c r="C22" s="128">
        <v>2</v>
      </c>
      <c r="D22" s="127">
        <v>17</v>
      </c>
      <c r="E22" s="128">
        <v>17</v>
      </c>
      <c r="F22" s="127"/>
      <c r="G22" s="128"/>
      <c r="H22" s="127"/>
      <c r="I22" s="128"/>
      <c r="J22" s="127"/>
      <c r="K22" s="128"/>
      <c r="L22" s="130">
        <v>1973100</v>
      </c>
      <c r="M22" s="112"/>
      <c r="N22" s="133">
        <f t="shared" si="0"/>
        <v>0</v>
      </c>
      <c r="O22" s="175"/>
    </row>
    <row r="23" spans="1:15" ht="15.75" thickBot="1" x14ac:dyDescent="0.3">
      <c r="A23" s="135">
        <v>16</v>
      </c>
      <c r="B23" s="125" t="s">
        <v>39</v>
      </c>
      <c r="C23" s="120">
        <v>64</v>
      </c>
      <c r="D23" s="113">
        <v>5</v>
      </c>
      <c r="E23" s="120">
        <v>2</v>
      </c>
      <c r="F23" s="113"/>
      <c r="G23" s="120"/>
      <c r="H23" s="113"/>
      <c r="I23" s="120"/>
      <c r="J23" s="113"/>
      <c r="K23" s="120">
        <v>3</v>
      </c>
      <c r="L23" s="129">
        <v>96800</v>
      </c>
      <c r="M23" s="114">
        <v>44209</v>
      </c>
      <c r="N23" s="133">
        <f t="shared" si="0"/>
        <v>45.670454545454547</v>
      </c>
      <c r="O23" s="175"/>
    </row>
    <row r="24" spans="1:15" ht="29.25" customHeight="1" thickBot="1" x14ac:dyDescent="0.3">
      <c r="A24" s="179">
        <v>17</v>
      </c>
      <c r="B24" s="148" t="s">
        <v>48</v>
      </c>
      <c r="C24" s="121">
        <v>3</v>
      </c>
      <c r="D24" s="142">
        <v>3</v>
      </c>
      <c r="E24" s="116"/>
      <c r="F24" s="149"/>
      <c r="G24" s="116"/>
      <c r="H24" s="149"/>
      <c r="I24" s="116"/>
      <c r="J24" s="149"/>
      <c r="K24" s="116">
        <v>3</v>
      </c>
      <c r="L24" s="150">
        <v>600000</v>
      </c>
      <c r="M24" s="64">
        <v>582000</v>
      </c>
      <c r="N24" s="133">
        <f t="shared" si="0"/>
        <v>97</v>
      </c>
      <c r="O24" s="175"/>
    </row>
    <row r="25" spans="1:15" ht="33" customHeight="1" thickBot="1" x14ac:dyDescent="0.3">
      <c r="A25" s="135">
        <v>18</v>
      </c>
      <c r="B25" s="148" t="s">
        <v>49</v>
      </c>
      <c r="C25" s="172">
        <v>2</v>
      </c>
      <c r="D25" s="142">
        <v>2</v>
      </c>
      <c r="E25" s="116"/>
      <c r="F25" s="149"/>
      <c r="G25" s="116"/>
      <c r="H25" s="149"/>
      <c r="I25" s="116">
        <v>1</v>
      </c>
      <c r="J25" s="149"/>
      <c r="K25" s="116">
        <v>1</v>
      </c>
      <c r="L25" s="150">
        <v>500000</v>
      </c>
      <c r="M25" s="64"/>
      <c r="N25" s="133">
        <f t="shared" si="0"/>
        <v>0</v>
      </c>
      <c r="O25" s="175"/>
    </row>
    <row r="26" spans="1:15" ht="51" customHeight="1" thickBot="1" x14ac:dyDescent="0.3">
      <c r="A26" s="135">
        <v>19</v>
      </c>
      <c r="B26" s="148" t="s">
        <v>67</v>
      </c>
      <c r="C26" s="172">
        <v>1</v>
      </c>
      <c r="D26" s="142">
        <v>1</v>
      </c>
      <c r="E26" s="172">
        <v>1</v>
      </c>
      <c r="F26" s="173"/>
      <c r="G26" s="116"/>
      <c r="H26" s="149"/>
      <c r="I26" s="116"/>
      <c r="J26" s="149"/>
      <c r="K26" s="116"/>
      <c r="L26" s="150">
        <v>2250000</v>
      </c>
      <c r="M26" s="64"/>
      <c r="N26" s="133">
        <f t="shared" si="0"/>
        <v>0</v>
      </c>
      <c r="O26" s="175"/>
    </row>
    <row r="27" spans="1:15" ht="15.75" thickBot="1" x14ac:dyDescent="0.3">
      <c r="A27" s="135">
        <v>20</v>
      </c>
      <c r="B27" s="103" t="s">
        <v>50</v>
      </c>
      <c r="C27" s="116"/>
      <c r="D27" s="116">
        <v>18</v>
      </c>
      <c r="E27" s="116"/>
      <c r="F27" s="154"/>
      <c r="G27" s="155"/>
      <c r="H27" s="154"/>
      <c r="I27" s="116"/>
      <c r="J27" s="154"/>
      <c r="K27" s="116">
        <v>18</v>
      </c>
      <c r="L27" s="107">
        <v>22850000</v>
      </c>
      <c r="M27" s="108">
        <v>22117071.52</v>
      </c>
      <c r="N27" s="133">
        <f t="shared" si="0"/>
        <v>96.792435536105032</v>
      </c>
      <c r="O27" s="175"/>
    </row>
    <row r="28" spans="1:15" ht="15.75" thickBot="1" x14ac:dyDescent="0.3">
      <c r="A28" s="179">
        <v>21</v>
      </c>
      <c r="B28" s="72" t="s">
        <v>69</v>
      </c>
      <c r="C28" s="155">
        <v>1</v>
      </c>
      <c r="D28" s="155">
        <v>1</v>
      </c>
      <c r="E28" s="155"/>
      <c r="F28" s="154"/>
      <c r="G28" s="155"/>
      <c r="H28" s="154"/>
      <c r="I28" s="155"/>
      <c r="J28" s="154"/>
      <c r="K28" s="155">
        <v>1</v>
      </c>
      <c r="L28" s="107">
        <v>500000</v>
      </c>
      <c r="M28" s="108">
        <v>484966</v>
      </c>
      <c r="N28" s="133">
        <f t="shared" si="0"/>
        <v>96.993200000000002</v>
      </c>
      <c r="O28" s="175"/>
    </row>
    <row r="29" spans="1:15" ht="15.75" thickBot="1" x14ac:dyDescent="0.3">
      <c r="A29" s="135">
        <v>22</v>
      </c>
      <c r="B29" s="103" t="s">
        <v>70</v>
      </c>
      <c r="C29" s="155">
        <v>1</v>
      </c>
      <c r="D29" s="155">
        <v>4</v>
      </c>
      <c r="E29" s="155"/>
      <c r="F29" s="154">
        <v>1</v>
      </c>
      <c r="G29" s="155"/>
      <c r="H29" s="154"/>
      <c r="I29" s="155"/>
      <c r="J29" s="154"/>
      <c r="K29" s="155">
        <v>3</v>
      </c>
      <c r="L29" s="107">
        <v>3600000</v>
      </c>
      <c r="M29" s="190">
        <v>2710659.34</v>
      </c>
      <c r="N29" s="133">
        <f t="shared" si="0"/>
        <v>75.296092777777773</v>
      </c>
      <c r="O29" s="175"/>
    </row>
    <row r="30" spans="1:15" ht="15.75" thickBot="1" x14ac:dyDescent="0.3">
      <c r="A30" s="135">
        <v>23</v>
      </c>
      <c r="B30" s="103" t="s">
        <v>71</v>
      </c>
      <c r="C30" s="155">
        <v>1</v>
      </c>
      <c r="D30" s="155">
        <v>7</v>
      </c>
      <c r="E30" s="155"/>
      <c r="F30" s="154"/>
      <c r="G30" s="155"/>
      <c r="H30" s="154"/>
      <c r="I30" s="155"/>
      <c r="J30" s="154"/>
      <c r="K30" s="155">
        <v>7</v>
      </c>
      <c r="L30" s="107">
        <v>1443000</v>
      </c>
      <c r="M30" s="108">
        <v>1365980.75</v>
      </c>
      <c r="N30" s="133">
        <f t="shared" si="0"/>
        <v>94.662560637560631</v>
      </c>
      <c r="O30" s="175"/>
    </row>
    <row r="31" spans="1:15" ht="15.75" thickBot="1" x14ac:dyDescent="0.3">
      <c r="A31" s="135">
        <v>24</v>
      </c>
      <c r="B31" s="103" t="s">
        <v>72</v>
      </c>
      <c r="C31" s="155">
        <v>1</v>
      </c>
      <c r="D31" s="155">
        <v>1</v>
      </c>
      <c r="E31" s="155"/>
      <c r="F31" s="154"/>
      <c r="G31" s="155"/>
      <c r="H31" s="154"/>
      <c r="I31" s="155"/>
      <c r="J31" s="154"/>
      <c r="K31" s="155">
        <v>1</v>
      </c>
      <c r="L31" s="107">
        <v>222744.1</v>
      </c>
      <c r="M31" s="108">
        <v>216262.3</v>
      </c>
      <c r="N31" s="133">
        <f t="shared" si="0"/>
        <v>97.090023933293836</v>
      </c>
      <c r="O31" s="175"/>
    </row>
    <row r="32" spans="1:15" ht="15.75" thickBot="1" x14ac:dyDescent="0.3">
      <c r="A32" s="179">
        <v>25</v>
      </c>
      <c r="B32" s="103" t="s">
        <v>73</v>
      </c>
      <c r="C32" s="155">
        <v>1</v>
      </c>
      <c r="D32" s="155">
        <v>1</v>
      </c>
      <c r="E32" s="155"/>
      <c r="F32" s="154"/>
      <c r="G32" s="155"/>
      <c r="H32" s="154"/>
      <c r="I32" s="155"/>
      <c r="J32" s="154"/>
      <c r="K32" s="155">
        <v>1</v>
      </c>
      <c r="L32" s="107">
        <v>37942.5</v>
      </c>
      <c r="M32" s="108"/>
      <c r="N32" s="133">
        <f t="shared" si="0"/>
        <v>0</v>
      </c>
      <c r="O32" s="175"/>
    </row>
    <row r="33" spans="1:15" ht="32.25" customHeight="1" thickBot="1" x14ac:dyDescent="0.3">
      <c r="A33" s="135">
        <v>26</v>
      </c>
      <c r="B33" s="156" t="s">
        <v>74</v>
      </c>
      <c r="C33" s="155">
        <v>1</v>
      </c>
      <c r="D33" s="155">
        <v>1</v>
      </c>
      <c r="E33" s="155"/>
      <c r="F33" s="154"/>
      <c r="G33" s="155"/>
      <c r="H33" s="154"/>
      <c r="I33" s="155"/>
      <c r="J33" s="154"/>
      <c r="K33" s="155">
        <v>1</v>
      </c>
      <c r="L33" s="107">
        <v>600000</v>
      </c>
      <c r="M33" s="108"/>
      <c r="N33" s="133">
        <f t="shared" si="0"/>
        <v>0</v>
      </c>
      <c r="O33" s="175"/>
    </row>
    <row r="34" spans="1:15" ht="15.75" thickBot="1" x14ac:dyDescent="0.3">
      <c r="A34" s="135">
        <v>27</v>
      </c>
      <c r="B34" s="103" t="s">
        <v>75</v>
      </c>
      <c r="C34" s="155">
        <v>1</v>
      </c>
      <c r="D34" s="155">
        <v>1</v>
      </c>
      <c r="E34" s="155"/>
      <c r="F34" s="154">
        <v>1</v>
      </c>
      <c r="G34" s="155"/>
      <c r="H34" s="154"/>
      <c r="I34" s="155"/>
      <c r="J34" s="154"/>
      <c r="K34" s="155"/>
      <c r="L34" s="107">
        <v>500000</v>
      </c>
      <c r="M34" s="108"/>
      <c r="N34" s="133">
        <f t="shared" si="0"/>
        <v>0</v>
      </c>
      <c r="O34" s="175"/>
    </row>
    <row r="35" spans="1:15" ht="15.75" thickBot="1" x14ac:dyDescent="0.3">
      <c r="A35" s="135">
        <v>28</v>
      </c>
      <c r="B35" s="103" t="s">
        <v>76</v>
      </c>
      <c r="C35" s="155">
        <v>1</v>
      </c>
      <c r="D35" s="155">
        <v>1</v>
      </c>
      <c r="E35" s="155"/>
      <c r="F35" s="154"/>
      <c r="G35" s="155">
        <v>1</v>
      </c>
      <c r="H35" s="154"/>
      <c r="I35" s="155"/>
      <c r="J35" s="154"/>
      <c r="K35" s="155"/>
      <c r="L35" s="107">
        <v>1000000</v>
      </c>
      <c r="M35" s="108"/>
      <c r="N35" s="133">
        <f t="shared" si="0"/>
        <v>0</v>
      </c>
      <c r="O35" s="175"/>
    </row>
    <row r="36" spans="1:15" ht="15.75" thickBot="1" x14ac:dyDescent="0.3">
      <c r="A36" s="179">
        <v>29</v>
      </c>
      <c r="B36" s="103" t="s">
        <v>77</v>
      </c>
      <c r="C36" s="155">
        <v>1</v>
      </c>
      <c r="D36" s="155">
        <v>2</v>
      </c>
      <c r="E36" s="155">
        <v>1</v>
      </c>
      <c r="F36" s="154"/>
      <c r="G36" s="155">
        <v>1</v>
      </c>
      <c r="H36" s="154"/>
      <c r="I36" s="155"/>
      <c r="J36" s="154"/>
      <c r="K36" s="155"/>
      <c r="L36" s="107">
        <v>2700000</v>
      </c>
      <c r="M36" s="108"/>
      <c r="N36" s="133">
        <f t="shared" si="0"/>
        <v>0</v>
      </c>
      <c r="O36" s="175"/>
    </row>
    <row r="37" spans="1:15" ht="15.75" thickBot="1" x14ac:dyDescent="0.3">
      <c r="A37" s="188"/>
      <c r="B37" s="192" t="s">
        <v>43</v>
      </c>
      <c r="C37" s="126"/>
      <c r="D37" s="133">
        <f>SUM(D8:D36)</f>
        <v>621</v>
      </c>
      <c r="E37" s="133">
        <f t="shared" ref="E37:M37" si="1">SUM(E8:E36)</f>
        <v>378</v>
      </c>
      <c r="F37" s="133">
        <f t="shared" si="1"/>
        <v>128</v>
      </c>
      <c r="G37" s="133">
        <f t="shared" si="1"/>
        <v>12</v>
      </c>
      <c r="H37" s="133">
        <f t="shared" si="1"/>
        <v>7</v>
      </c>
      <c r="I37" s="133">
        <f t="shared" si="1"/>
        <v>12</v>
      </c>
      <c r="J37" s="133">
        <f t="shared" si="1"/>
        <v>32</v>
      </c>
      <c r="K37" s="133">
        <f t="shared" si="1"/>
        <v>52</v>
      </c>
      <c r="L37" s="134">
        <f t="shared" si="1"/>
        <v>204120725.22</v>
      </c>
      <c r="M37" s="134">
        <f t="shared" si="1"/>
        <v>28839406.199999999</v>
      </c>
      <c r="N37" s="133" t="e">
        <f>SUM(N8:N36)</f>
        <v>#DIV/0!</v>
      </c>
      <c r="O37" s="133"/>
    </row>
    <row r="38" spans="1:15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5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</sheetData>
  <mergeCells count="11">
    <mergeCell ref="N6:N7"/>
    <mergeCell ref="O6:O7"/>
    <mergeCell ref="A1:M2"/>
    <mergeCell ref="A5:A7"/>
    <mergeCell ref="B5:B7"/>
    <mergeCell ref="C5:K5"/>
    <mergeCell ref="L5:M5"/>
    <mergeCell ref="C6:C7"/>
    <mergeCell ref="D6:D7"/>
    <mergeCell ref="L6:L7"/>
    <mergeCell ref="M6:M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Sheet1</vt:lpstr>
      <vt:lpstr>.</vt:lpstr>
      <vt:lpstr>2018.08.10</vt:lpstr>
      <vt:lpstr>208.08.17</vt:lpstr>
      <vt:lpstr>2018.08.24</vt:lpstr>
      <vt:lpstr>2018.08.31</vt:lpstr>
      <vt:lpstr>09 07</vt:lpstr>
      <vt:lpstr>09 17</vt:lpstr>
      <vt:lpstr>09 28</vt:lpstr>
      <vt:lpstr>10 05</vt:lpstr>
      <vt:lpstr>10 12</vt:lpstr>
      <vt:lpstr>10 19</vt:lpstr>
      <vt:lpstr>10 26</vt:lpstr>
      <vt:lpstr>'208.08.17'!Print_Area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</dc:creator>
  <cp:lastModifiedBy>DS-Gangawata</cp:lastModifiedBy>
  <cp:lastPrinted>2018-10-29T20:45:21Z</cp:lastPrinted>
  <dcterms:created xsi:type="dcterms:W3CDTF">2018-07-24T18:19:35Z</dcterms:created>
  <dcterms:modified xsi:type="dcterms:W3CDTF">2018-10-30T06:09:25Z</dcterms:modified>
</cp:coreProperties>
</file>